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enchen/Desktop/"/>
    </mc:Choice>
  </mc:AlternateContent>
  <bookViews>
    <workbookView xWindow="280" yWindow="460" windowWidth="22880" windowHeight="15480" activeTab="1"/>
  </bookViews>
  <sheets>
    <sheet name="data" sheetId="1" r:id="rId1"/>
    <sheet name="Sheet1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M17" i="1"/>
  <c r="Q19" i="1"/>
  <c r="L16" i="1"/>
  <c r="M16" i="1"/>
  <c r="F24" i="1"/>
  <c r="G24" i="1"/>
  <c r="I24" i="1"/>
  <c r="F40" i="1"/>
  <c r="G40" i="1"/>
  <c r="I4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E61" i="1"/>
  <c r="H61" i="1"/>
  <c r="E62" i="1"/>
  <c r="H62" i="1"/>
  <c r="E3" i="1"/>
  <c r="L22" i="1"/>
  <c r="M22" i="1"/>
  <c r="L18" i="1"/>
  <c r="M18" i="1"/>
  <c r="P18" i="1"/>
  <c r="L19" i="1"/>
  <c r="M19" i="1"/>
  <c r="H3" i="1"/>
  <c r="I3" i="1"/>
  <c r="P17" i="1"/>
  <c r="P20" i="1"/>
  <c r="L20" i="1"/>
  <c r="M20" i="1"/>
  <c r="P19" i="1"/>
  <c r="L21" i="1"/>
  <c r="M21" i="1"/>
  <c r="R19" i="1"/>
</calcChain>
</file>

<file path=xl/sharedStrings.xml><?xml version="1.0" encoding="utf-8"?>
<sst xmlns="http://schemas.openxmlformats.org/spreadsheetml/2006/main" count="57" uniqueCount="52">
  <si>
    <t>Date</t>
  </si>
  <si>
    <t>S&amp;P</t>
  </si>
  <si>
    <t>BBY</t>
  </si>
  <si>
    <t>^TNX</t>
  </si>
  <si>
    <t>S&amp;P ret</t>
  </si>
  <si>
    <t>BBY ret</t>
  </si>
  <si>
    <t>rf</t>
  </si>
  <si>
    <t>S&amp;P - rf</t>
  </si>
  <si>
    <t>BBY - rf</t>
  </si>
  <si>
    <t>Run regression: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</si>
  <si>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</si>
  <si>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</si>
  <si>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</si>
  <si>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</si>
  <si>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</si>
  <si>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</si>
  <si>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</si>
  <si>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</si>
  <si>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</si>
  <si>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</si>
  <si>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</si>
  <si>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</si>
  <si>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</si>
  <si>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</si>
  <si>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</si>
  <si>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</si>
  <si>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</si>
  <si>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</si>
  <si>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</si>
  <si>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</si>
  <si>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</si>
  <si>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</si>
  <si>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</si>
  <si>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</si>
  <si>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</si>
  <si>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</si>
  <si>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</si>
  <si>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</si>
  <si>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</si>
  <si>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alpha</t>
  </si>
  <si>
    <t>beta</t>
  </si>
  <si>
    <r>
      <t>E(r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</si>
  <si>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r>
      <t>E(r</t>
    </r>
    <r>
      <rPr>
        <vertAlign val="subscript"/>
        <sz val="11"/>
        <color theme="1"/>
        <rFont val="Calibri"/>
        <family val="2"/>
        <scheme val="minor"/>
      </rPr>
      <t>BBY</t>
    </r>
    <r>
      <rPr>
        <sz val="11"/>
        <color theme="1"/>
        <rFont val="Calibri"/>
        <family val="2"/>
        <scheme val="minor"/>
      </rPr>
      <t>)</t>
    </r>
  </si>
  <si>
    <t>BBY average return</t>
  </si>
  <si>
    <t>Market</t>
  </si>
  <si>
    <t>risk free</t>
  </si>
  <si>
    <t>E(r )</t>
  </si>
  <si>
    <t>Average return</t>
  </si>
  <si>
    <t>Some other</t>
  </si>
  <si>
    <t>monthly</t>
  </si>
  <si>
    <t>annually</t>
  </si>
  <si>
    <t>Data Analysis - Regression, Input Y (BBY - rf), Input X (S&amp;P - rf), check "line fit plots", see "Sheet1"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</si>
</sst>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0" fontId="0" fillId="0" borderId="17" xfId="0" applyFill="1" applyBorder="1"/>
    <xf numFmtId="165" fontId="0" fillId="0" borderId="10" xfId="0" applyNumberFormat="1" applyBorder="1"/>
    <xf numFmtId="0" fontId="0" fillId="0" borderId="10" xfId="0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S&amp;P ret</c:v>
                </c:pt>
              </c:strCache>
            </c:strRef>
          </c:tx>
          <c:marker>
            <c:symbol val="none"/>
          </c:marker>
          <c:cat>
            <c:numRef>
              <c:f>data!$A$3:$A$62</c:f>
              <c:numCache>
                <c:formatCode>m/d/yy</c:formatCode>
                <c:ptCount val="60"/>
                <c:pt idx="0">
                  <c:v>40848.0</c:v>
                </c:pt>
                <c:pt idx="1">
                  <c:v>40878.0</c:v>
                </c:pt>
                <c:pt idx="2">
                  <c:v>40911.0</c:v>
                </c:pt>
                <c:pt idx="3">
                  <c:v>40940.0</c:v>
                </c:pt>
                <c:pt idx="4">
                  <c:v>40969.0</c:v>
                </c:pt>
                <c:pt idx="5">
                  <c:v>41001.0</c:v>
                </c:pt>
                <c:pt idx="6">
                  <c:v>41030.0</c:v>
                </c:pt>
                <c:pt idx="7">
                  <c:v>41061.0</c:v>
                </c:pt>
                <c:pt idx="8">
                  <c:v>41092.0</c:v>
                </c:pt>
                <c:pt idx="9">
                  <c:v>41122.0</c:v>
                </c:pt>
                <c:pt idx="10">
                  <c:v>41156.0</c:v>
                </c:pt>
                <c:pt idx="11">
                  <c:v>41183.0</c:v>
                </c:pt>
                <c:pt idx="12">
                  <c:v>41214.0</c:v>
                </c:pt>
                <c:pt idx="13">
                  <c:v>41246.0</c:v>
                </c:pt>
                <c:pt idx="14">
                  <c:v>41276.0</c:v>
                </c:pt>
                <c:pt idx="15">
                  <c:v>41306.0</c:v>
                </c:pt>
                <c:pt idx="16">
                  <c:v>41334.0</c:v>
                </c:pt>
                <c:pt idx="17">
                  <c:v>41365.0</c:v>
                </c:pt>
                <c:pt idx="18">
                  <c:v>41395.0</c:v>
                </c:pt>
                <c:pt idx="19">
                  <c:v>41428.0</c:v>
                </c:pt>
                <c:pt idx="20">
                  <c:v>41456.0</c:v>
                </c:pt>
                <c:pt idx="21">
                  <c:v>41487.0</c:v>
                </c:pt>
                <c:pt idx="22">
                  <c:v>41520.0</c:v>
                </c:pt>
                <c:pt idx="23">
                  <c:v>41548.0</c:v>
                </c:pt>
                <c:pt idx="24">
                  <c:v>41579.0</c:v>
                </c:pt>
                <c:pt idx="25">
                  <c:v>41610.0</c:v>
                </c:pt>
                <c:pt idx="26">
                  <c:v>41641.0</c:v>
                </c:pt>
                <c:pt idx="27">
                  <c:v>41673.0</c:v>
                </c:pt>
                <c:pt idx="28">
                  <c:v>41701.0</c:v>
                </c:pt>
                <c:pt idx="29">
                  <c:v>41730.0</c:v>
                </c:pt>
                <c:pt idx="30">
                  <c:v>41760.0</c:v>
                </c:pt>
                <c:pt idx="31">
                  <c:v>41792.0</c:v>
                </c:pt>
                <c:pt idx="32">
                  <c:v>41821.0</c:v>
                </c:pt>
                <c:pt idx="33">
                  <c:v>41852.0</c:v>
                </c:pt>
                <c:pt idx="34">
                  <c:v>41884.0</c:v>
                </c:pt>
                <c:pt idx="35">
                  <c:v>41913.0</c:v>
                </c:pt>
                <c:pt idx="36">
                  <c:v>41946.0</c:v>
                </c:pt>
                <c:pt idx="37">
                  <c:v>41974.0</c:v>
                </c:pt>
                <c:pt idx="38">
                  <c:v>42006.0</c:v>
                </c:pt>
                <c:pt idx="39">
                  <c:v>42037.0</c:v>
                </c:pt>
                <c:pt idx="40">
                  <c:v>42065.0</c:v>
                </c:pt>
                <c:pt idx="41">
                  <c:v>42095.0</c:v>
                </c:pt>
                <c:pt idx="42">
                  <c:v>42125.0</c:v>
                </c:pt>
                <c:pt idx="43">
                  <c:v>42156.0</c:v>
                </c:pt>
                <c:pt idx="44">
                  <c:v>42186.0</c:v>
                </c:pt>
                <c:pt idx="45">
                  <c:v>42219.0</c:v>
                </c:pt>
                <c:pt idx="46">
                  <c:v>42248.0</c:v>
                </c:pt>
                <c:pt idx="47">
                  <c:v>42278.0</c:v>
                </c:pt>
                <c:pt idx="48">
                  <c:v>42310.0</c:v>
                </c:pt>
                <c:pt idx="49">
                  <c:v>42339.0</c:v>
                </c:pt>
                <c:pt idx="50">
                  <c:v>42373.0</c:v>
                </c:pt>
                <c:pt idx="51">
                  <c:v>42401.0</c:v>
                </c:pt>
                <c:pt idx="52">
                  <c:v>42430.0</c:v>
                </c:pt>
                <c:pt idx="53">
                  <c:v>42461.0</c:v>
                </c:pt>
                <c:pt idx="54">
                  <c:v>42492.0</c:v>
                </c:pt>
                <c:pt idx="55">
                  <c:v>42522.0</c:v>
                </c:pt>
                <c:pt idx="56">
                  <c:v>42552.0</c:v>
                </c:pt>
                <c:pt idx="57">
                  <c:v>42583.0</c:v>
                </c:pt>
                <c:pt idx="58">
                  <c:v>42614.0</c:v>
                </c:pt>
                <c:pt idx="59">
                  <c:v>42646.0</c:v>
                </c:pt>
              </c:numCache>
            </c:numRef>
          </c:cat>
          <c:val>
            <c:numRef>
              <c:f>data!$E$3:$E$62</c:f>
              <c:numCache>
                <c:formatCode>General</c:formatCode>
                <c:ptCount val="60"/>
                <c:pt idx="0">
                  <c:v>-0.00505871519358725</c:v>
                </c:pt>
                <c:pt idx="1">
                  <c:v>0.00853276394814406</c:v>
                </c:pt>
                <c:pt idx="2">
                  <c:v>0.0435830622185063</c:v>
                </c:pt>
                <c:pt idx="3">
                  <c:v>0.0405894641308417</c:v>
                </c:pt>
                <c:pt idx="4">
                  <c:v>0.0313323145305306</c:v>
                </c:pt>
                <c:pt idx="5">
                  <c:v>-0.00749745270927038</c:v>
                </c:pt>
                <c:pt idx="6">
                  <c:v>-0.0626507256331776</c:v>
                </c:pt>
                <c:pt idx="7">
                  <c:v>0.0395549821345915</c:v>
                </c:pt>
                <c:pt idx="8">
                  <c:v>0.0125975741261544</c:v>
                </c:pt>
                <c:pt idx="9">
                  <c:v>0.0197633696801482</c:v>
                </c:pt>
                <c:pt idx="10">
                  <c:v>0.024236153696477</c:v>
                </c:pt>
                <c:pt idx="11">
                  <c:v>-0.0197894098782274</c:v>
                </c:pt>
                <c:pt idx="12">
                  <c:v>0.0028467170173434</c:v>
                </c:pt>
                <c:pt idx="13">
                  <c:v>0.00706823046386451</c:v>
                </c:pt>
                <c:pt idx="14">
                  <c:v>0.0504280965195785</c:v>
                </c:pt>
                <c:pt idx="15">
                  <c:v>0.0110606491952592</c:v>
                </c:pt>
                <c:pt idx="16">
                  <c:v>0.0359877235169561</c:v>
                </c:pt>
                <c:pt idx="17">
                  <c:v>0.0180857678592523</c:v>
                </c:pt>
                <c:pt idx="18">
                  <c:v>0.0207628117210461</c:v>
                </c:pt>
                <c:pt idx="19">
                  <c:v>-0.0149993016360628</c:v>
                </c:pt>
                <c:pt idx="20">
                  <c:v>0.049462079815225</c:v>
                </c:pt>
                <c:pt idx="21">
                  <c:v>-0.0312980190338669</c:v>
                </c:pt>
                <c:pt idx="22">
                  <c:v>0.0297495231772391</c:v>
                </c:pt>
                <c:pt idx="23">
                  <c:v>0.0445957526180061</c:v>
                </c:pt>
                <c:pt idx="24">
                  <c:v>0.0280494716351864</c:v>
                </c:pt>
                <c:pt idx="25">
                  <c:v>0.0235627915504928</c:v>
                </c:pt>
                <c:pt idx="26">
                  <c:v>-0.0355829056751626</c:v>
                </c:pt>
                <c:pt idx="27">
                  <c:v>0.0431170299765953</c:v>
                </c:pt>
                <c:pt idx="28">
                  <c:v>0.00693216560793575</c:v>
                </c:pt>
                <c:pt idx="29">
                  <c:v>0.00620078896505283</c:v>
                </c:pt>
                <c:pt idx="30">
                  <c:v>0.021030280012996</c:v>
                </c:pt>
                <c:pt idx="31">
                  <c:v>0.0190583316589206</c:v>
                </c:pt>
                <c:pt idx="32">
                  <c:v>-0.0150798305819199</c:v>
                </c:pt>
                <c:pt idx="33">
                  <c:v>0.0376552954897351</c:v>
                </c:pt>
                <c:pt idx="34">
                  <c:v>-0.0155138372230638</c:v>
                </c:pt>
                <c:pt idx="35">
                  <c:v>0.0232014607867723</c:v>
                </c:pt>
                <c:pt idx="36">
                  <c:v>0.0245335887603648</c:v>
                </c:pt>
                <c:pt idx="37">
                  <c:v>-0.00418858787792042</c:v>
                </c:pt>
                <c:pt idx="38">
                  <c:v>-0.0310408057904702</c:v>
                </c:pt>
                <c:pt idx="39">
                  <c:v>0.0548925110145539</c:v>
                </c:pt>
                <c:pt idx="40">
                  <c:v>-0.0173961069137563</c:v>
                </c:pt>
                <c:pt idx="41">
                  <c:v>0.00852081973012475</c:v>
                </c:pt>
                <c:pt idx="42">
                  <c:v>0.0104913823933168</c:v>
                </c:pt>
                <c:pt idx="43">
                  <c:v>-0.0210116723759005</c:v>
                </c:pt>
                <c:pt idx="44">
                  <c:v>0.0197420296967214</c:v>
                </c:pt>
                <c:pt idx="45">
                  <c:v>-0.0625808181672028</c:v>
                </c:pt>
                <c:pt idx="46">
                  <c:v>-0.0264428315732271</c:v>
                </c:pt>
                <c:pt idx="47">
                  <c:v>0.0829831177603941</c:v>
                </c:pt>
                <c:pt idx="48">
                  <c:v>0.000504869260724128</c:v>
                </c:pt>
                <c:pt idx="49">
                  <c:v>-0.0175301851763144</c:v>
                </c:pt>
                <c:pt idx="50">
                  <c:v>-0.0507353219729464</c:v>
                </c:pt>
                <c:pt idx="51">
                  <c:v>-0.00412836043029907</c:v>
                </c:pt>
                <c:pt idx="52">
                  <c:v>0.065991114577365</c:v>
                </c:pt>
                <c:pt idx="53">
                  <c:v>0.00269939848087319</c:v>
                </c:pt>
                <c:pt idx="54">
                  <c:v>0.0153246023575726</c:v>
                </c:pt>
                <c:pt idx="55">
                  <c:v>0.000910921120978125</c:v>
                </c:pt>
                <c:pt idx="56">
                  <c:v>0.0356098011252544</c:v>
                </c:pt>
                <c:pt idx="57">
                  <c:v>-0.00121924313604804</c:v>
                </c:pt>
                <c:pt idx="58">
                  <c:v>-0.00123445084432539</c:v>
                </c:pt>
                <c:pt idx="59">
                  <c:v>-0.0132224869299259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BBY ret</c:v>
                </c:pt>
              </c:strCache>
            </c:strRef>
          </c:tx>
          <c:marker>
            <c:symbol val="none"/>
          </c:marker>
          <c:cat>
            <c:numRef>
              <c:f>data!$A$3:$A$62</c:f>
              <c:numCache>
                <c:formatCode>m/d/yy</c:formatCode>
                <c:ptCount val="60"/>
                <c:pt idx="0">
                  <c:v>40848.0</c:v>
                </c:pt>
                <c:pt idx="1">
                  <c:v>40878.0</c:v>
                </c:pt>
                <c:pt idx="2">
                  <c:v>40911.0</c:v>
                </c:pt>
                <c:pt idx="3">
                  <c:v>40940.0</c:v>
                </c:pt>
                <c:pt idx="4">
                  <c:v>40969.0</c:v>
                </c:pt>
                <c:pt idx="5">
                  <c:v>41001.0</c:v>
                </c:pt>
                <c:pt idx="6">
                  <c:v>41030.0</c:v>
                </c:pt>
                <c:pt idx="7">
                  <c:v>41061.0</c:v>
                </c:pt>
                <c:pt idx="8">
                  <c:v>41092.0</c:v>
                </c:pt>
                <c:pt idx="9">
                  <c:v>41122.0</c:v>
                </c:pt>
                <c:pt idx="10">
                  <c:v>41156.0</c:v>
                </c:pt>
                <c:pt idx="11">
                  <c:v>41183.0</c:v>
                </c:pt>
                <c:pt idx="12">
                  <c:v>41214.0</c:v>
                </c:pt>
                <c:pt idx="13">
                  <c:v>41246.0</c:v>
                </c:pt>
                <c:pt idx="14">
                  <c:v>41276.0</c:v>
                </c:pt>
                <c:pt idx="15">
                  <c:v>41306.0</c:v>
                </c:pt>
                <c:pt idx="16">
                  <c:v>41334.0</c:v>
                </c:pt>
                <c:pt idx="17">
                  <c:v>41365.0</c:v>
                </c:pt>
                <c:pt idx="18">
                  <c:v>41395.0</c:v>
                </c:pt>
                <c:pt idx="19">
                  <c:v>41428.0</c:v>
                </c:pt>
                <c:pt idx="20">
                  <c:v>41456.0</c:v>
                </c:pt>
                <c:pt idx="21">
                  <c:v>41487.0</c:v>
                </c:pt>
                <c:pt idx="22">
                  <c:v>41520.0</c:v>
                </c:pt>
                <c:pt idx="23">
                  <c:v>41548.0</c:v>
                </c:pt>
                <c:pt idx="24">
                  <c:v>41579.0</c:v>
                </c:pt>
                <c:pt idx="25">
                  <c:v>41610.0</c:v>
                </c:pt>
                <c:pt idx="26">
                  <c:v>41641.0</c:v>
                </c:pt>
                <c:pt idx="27">
                  <c:v>41673.0</c:v>
                </c:pt>
                <c:pt idx="28">
                  <c:v>41701.0</c:v>
                </c:pt>
                <c:pt idx="29">
                  <c:v>41730.0</c:v>
                </c:pt>
                <c:pt idx="30">
                  <c:v>41760.0</c:v>
                </c:pt>
                <c:pt idx="31">
                  <c:v>41792.0</c:v>
                </c:pt>
                <c:pt idx="32">
                  <c:v>41821.0</c:v>
                </c:pt>
                <c:pt idx="33">
                  <c:v>41852.0</c:v>
                </c:pt>
                <c:pt idx="34">
                  <c:v>41884.0</c:v>
                </c:pt>
                <c:pt idx="35">
                  <c:v>41913.0</c:v>
                </c:pt>
                <c:pt idx="36">
                  <c:v>41946.0</c:v>
                </c:pt>
                <c:pt idx="37">
                  <c:v>41974.0</c:v>
                </c:pt>
                <c:pt idx="38">
                  <c:v>42006.0</c:v>
                </c:pt>
                <c:pt idx="39">
                  <c:v>42037.0</c:v>
                </c:pt>
                <c:pt idx="40">
                  <c:v>42065.0</c:v>
                </c:pt>
                <c:pt idx="41">
                  <c:v>42095.0</c:v>
                </c:pt>
                <c:pt idx="42">
                  <c:v>42125.0</c:v>
                </c:pt>
                <c:pt idx="43">
                  <c:v>42156.0</c:v>
                </c:pt>
                <c:pt idx="44">
                  <c:v>42186.0</c:v>
                </c:pt>
                <c:pt idx="45">
                  <c:v>42219.0</c:v>
                </c:pt>
                <c:pt idx="46">
                  <c:v>42248.0</c:v>
                </c:pt>
                <c:pt idx="47">
                  <c:v>42278.0</c:v>
                </c:pt>
                <c:pt idx="48">
                  <c:v>42310.0</c:v>
                </c:pt>
                <c:pt idx="49">
                  <c:v>42339.0</c:v>
                </c:pt>
                <c:pt idx="50">
                  <c:v>42373.0</c:v>
                </c:pt>
                <c:pt idx="51">
                  <c:v>42401.0</c:v>
                </c:pt>
                <c:pt idx="52">
                  <c:v>42430.0</c:v>
                </c:pt>
                <c:pt idx="53">
                  <c:v>42461.0</c:v>
                </c:pt>
                <c:pt idx="54">
                  <c:v>42492.0</c:v>
                </c:pt>
                <c:pt idx="55">
                  <c:v>42522.0</c:v>
                </c:pt>
                <c:pt idx="56">
                  <c:v>42552.0</c:v>
                </c:pt>
                <c:pt idx="57">
                  <c:v>42583.0</c:v>
                </c:pt>
                <c:pt idx="58">
                  <c:v>42614.0</c:v>
                </c:pt>
                <c:pt idx="59">
                  <c:v>42646.0</c:v>
                </c:pt>
              </c:numCache>
            </c:numRef>
          </c:cat>
          <c:val>
            <c:numRef>
              <c:f>data!$F$3:$F$62</c:f>
              <c:numCache>
                <c:formatCode>General</c:formatCode>
                <c:ptCount val="60"/>
                <c:pt idx="0">
                  <c:v>0.0327869474073659</c:v>
                </c:pt>
                <c:pt idx="1">
                  <c:v>-0.131276749029606</c:v>
                </c:pt>
                <c:pt idx="2">
                  <c:v>0.0248181602705266</c:v>
                </c:pt>
                <c:pt idx="3">
                  <c:v>0.0313152174323943</c:v>
                </c:pt>
                <c:pt idx="4">
                  <c:v>-0.0412955575827356</c:v>
                </c:pt>
                <c:pt idx="5">
                  <c:v>-0.0611147264938413</c:v>
                </c:pt>
                <c:pt idx="6">
                  <c:v>-0.151789763401535</c:v>
                </c:pt>
                <c:pt idx="7">
                  <c:v>0.128826175277491</c:v>
                </c:pt>
                <c:pt idx="8">
                  <c:v>-0.136927408868227</c:v>
                </c:pt>
                <c:pt idx="9">
                  <c:v>-0.0193477378254104</c:v>
                </c:pt>
                <c:pt idx="10">
                  <c:v>-0.0213181625900319</c:v>
                </c:pt>
                <c:pt idx="11">
                  <c:v>-0.115697672712782</c:v>
                </c:pt>
                <c:pt idx="12">
                  <c:v>-0.138067138037805</c:v>
                </c:pt>
                <c:pt idx="13">
                  <c:v>-0.0835042578690682</c:v>
                </c:pt>
                <c:pt idx="14">
                  <c:v>0.372151879884563</c:v>
                </c:pt>
                <c:pt idx="15">
                  <c:v>0.00922513024318916</c:v>
                </c:pt>
                <c:pt idx="16">
                  <c:v>0.360235870932449</c:v>
                </c:pt>
                <c:pt idx="17">
                  <c:v>0.173363488804958</c:v>
                </c:pt>
                <c:pt idx="18">
                  <c:v>0.0600230488286377</c:v>
                </c:pt>
                <c:pt idx="19">
                  <c:v>-0.00185527162010124</c:v>
                </c:pt>
                <c:pt idx="20">
                  <c:v>0.100987898114417</c:v>
                </c:pt>
                <c:pt idx="21">
                  <c:v>0.196410740528578</c:v>
                </c:pt>
                <c:pt idx="22">
                  <c:v>0.04641172989885</c:v>
                </c:pt>
                <c:pt idx="23">
                  <c:v>0.141333243781301</c:v>
                </c:pt>
                <c:pt idx="24">
                  <c:v>-0.0525701058856589</c:v>
                </c:pt>
                <c:pt idx="25">
                  <c:v>-0.012487270483584</c:v>
                </c:pt>
                <c:pt idx="26">
                  <c:v>-0.409729135741293</c:v>
                </c:pt>
                <c:pt idx="27">
                  <c:v>0.131265877879724</c:v>
                </c:pt>
                <c:pt idx="28">
                  <c:v>-0.00173679680993199</c:v>
                </c:pt>
                <c:pt idx="29">
                  <c:v>-0.0181748817367316</c:v>
                </c:pt>
                <c:pt idx="30">
                  <c:v>0.0667180348647236</c:v>
                </c:pt>
                <c:pt idx="31">
                  <c:v>0.127731143376407</c:v>
                </c:pt>
                <c:pt idx="32">
                  <c:v>-0.0412769682966482</c:v>
                </c:pt>
                <c:pt idx="33">
                  <c:v>0.0726538406978474</c:v>
                </c:pt>
                <c:pt idx="34">
                  <c:v>0.0595721087658758</c:v>
                </c:pt>
                <c:pt idx="35">
                  <c:v>0.0163739164020533</c:v>
                </c:pt>
                <c:pt idx="36">
                  <c:v>0.154364392539898</c:v>
                </c:pt>
                <c:pt idx="37">
                  <c:v>-0.00574817105714631</c:v>
                </c:pt>
                <c:pt idx="38">
                  <c:v>-0.096972731664545</c:v>
                </c:pt>
                <c:pt idx="39">
                  <c:v>0.0823862809888749</c:v>
                </c:pt>
                <c:pt idx="40">
                  <c:v>0.00982684322170013</c:v>
                </c:pt>
                <c:pt idx="41">
                  <c:v>-0.0830906984445492</c:v>
                </c:pt>
                <c:pt idx="42">
                  <c:v>0.00144291700540289</c:v>
                </c:pt>
                <c:pt idx="43">
                  <c:v>-0.0538844301957056</c:v>
                </c:pt>
                <c:pt idx="44">
                  <c:v>-0.00981295653345215</c:v>
                </c:pt>
                <c:pt idx="45">
                  <c:v>0.137813638589831</c:v>
                </c:pt>
                <c:pt idx="46">
                  <c:v>0.0166081580942237</c:v>
                </c:pt>
                <c:pt idx="47">
                  <c:v>-0.0563038951058545</c:v>
                </c:pt>
                <c:pt idx="48">
                  <c:v>-0.0927775758066652</c:v>
                </c:pt>
                <c:pt idx="49">
                  <c:v>-0.0346672688603762</c:v>
                </c:pt>
                <c:pt idx="50">
                  <c:v>-0.0827585851361813</c:v>
                </c:pt>
                <c:pt idx="51">
                  <c:v>0.15968485919641</c:v>
                </c:pt>
                <c:pt idx="52">
                  <c:v>0.023888651646752</c:v>
                </c:pt>
                <c:pt idx="53">
                  <c:v>-0.0110973584621763</c:v>
                </c:pt>
                <c:pt idx="54">
                  <c:v>0.00280537785809698</c:v>
                </c:pt>
                <c:pt idx="55">
                  <c:v>-0.0398717133743486</c:v>
                </c:pt>
                <c:pt idx="56">
                  <c:v>0.0980391420940478</c:v>
                </c:pt>
                <c:pt idx="57">
                  <c:v>0.145238151064146</c:v>
                </c:pt>
                <c:pt idx="58">
                  <c:v>-0.000415385267086288</c:v>
                </c:pt>
                <c:pt idx="59">
                  <c:v>0.0324776846516501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488752"/>
        <c:axId val="-2132273952"/>
      </c:lineChart>
      <c:dateAx>
        <c:axId val="-21364887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-2132273952"/>
        <c:crosses val="autoZero"/>
        <c:auto val="1"/>
        <c:lblOffset val="100"/>
        <c:baseTimeUnit val="days"/>
      </c:dateAx>
      <c:valAx>
        <c:axId val="-213227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648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SML</c:v>
          </c:tx>
          <c:xVal>
            <c:numRef>
              <c:f>data!$Q$17:$Q$20</c:f>
              <c:numCache>
                <c:formatCode>General</c:formatCode>
                <c:ptCount val="4"/>
                <c:pt idx="0">
                  <c:v>0.0</c:v>
                </c:pt>
                <c:pt idx="1">
                  <c:v>1.0</c:v>
                </c:pt>
                <c:pt idx="2" formatCode="0.000">
                  <c:v>1.503733358579544</c:v>
                </c:pt>
                <c:pt idx="3">
                  <c:v>2.0</c:v>
                </c:pt>
              </c:numCache>
            </c:numRef>
          </c:xVal>
          <c:yVal>
            <c:numRef>
              <c:f>data!$P$17:$P$20</c:f>
              <c:numCache>
                <c:formatCode>0.000</c:formatCode>
                <c:ptCount val="4"/>
                <c:pt idx="0">
                  <c:v>0.0208466666666667</c:v>
                </c:pt>
                <c:pt idx="1">
                  <c:v>0.112609547915684</c:v>
                </c:pt>
                <c:pt idx="2">
                  <c:v>0.158833572280187</c:v>
                </c:pt>
                <c:pt idx="3">
                  <c:v>0.204372429164701</c:v>
                </c:pt>
              </c:numCache>
            </c:numRef>
          </c:yVal>
          <c:smooth val="0"/>
        </c:ser>
        <c:ser>
          <c:idx val="1"/>
          <c:order val="1"/>
          <c:tx>
            <c:v>BBY</c:v>
          </c:tx>
          <c:xVal>
            <c:numRef>
              <c:f>data!$Q$19</c:f>
              <c:numCache>
                <c:formatCode>0.000</c:formatCode>
                <c:ptCount val="1"/>
                <c:pt idx="0">
                  <c:v>1.503733358579544</c:v>
                </c:pt>
              </c:numCache>
            </c:numRef>
          </c:xVal>
          <c:yVal>
            <c:numRef>
              <c:f>data!$R$19</c:f>
              <c:numCache>
                <c:formatCode>0.0000</c:formatCode>
                <c:ptCount val="1"/>
                <c:pt idx="0">
                  <c:v>0.202242035089862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259168"/>
        <c:axId val="2144042272"/>
      </c:scatterChart>
      <c:valAx>
        <c:axId val="-21322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4042272"/>
        <c:crosses val="autoZero"/>
        <c:crossBetween val="midCat"/>
      </c:valAx>
      <c:valAx>
        <c:axId val="21440422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-2132259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data!$H$3:$H$62</c:f>
              <c:numCache>
                <c:formatCode>General</c:formatCode>
                <c:ptCount val="60"/>
                <c:pt idx="0">
                  <c:v>-0.00678204852692058</c:v>
                </c:pt>
                <c:pt idx="1">
                  <c:v>0.00697359728147739</c:v>
                </c:pt>
                <c:pt idx="2">
                  <c:v>0.0420838955518396</c:v>
                </c:pt>
                <c:pt idx="3">
                  <c:v>0.0389419641308417</c:v>
                </c:pt>
                <c:pt idx="4">
                  <c:v>0.029485647863864</c:v>
                </c:pt>
                <c:pt idx="5">
                  <c:v>-0.00909328604260371</c:v>
                </c:pt>
                <c:pt idx="6">
                  <c:v>-0.0639682256331776</c:v>
                </c:pt>
                <c:pt idx="7">
                  <c:v>0.0381724821345915</c:v>
                </c:pt>
                <c:pt idx="8">
                  <c:v>0.011354240792821</c:v>
                </c:pt>
                <c:pt idx="9">
                  <c:v>0.0184617030134816</c:v>
                </c:pt>
                <c:pt idx="10">
                  <c:v>0.0228719870298104</c:v>
                </c:pt>
                <c:pt idx="11">
                  <c:v>-0.0211944098782274</c:v>
                </c:pt>
                <c:pt idx="12">
                  <c:v>0.00150838368401007</c:v>
                </c:pt>
                <c:pt idx="13">
                  <c:v>0.00560489713053118</c:v>
                </c:pt>
                <c:pt idx="14">
                  <c:v>0.0487739298529118</c:v>
                </c:pt>
                <c:pt idx="15">
                  <c:v>0.00948731586192584</c:v>
                </c:pt>
                <c:pt idx="16">
                  <c:v>0.0344443901836228</c:v>
                </c:pt>
                <c:pt idx="17">
                  <c:v>0.016689934525919</c:v>
                </c:pt>
                <c:pt idx="18">
                  <c:v>0.0189594783877128</c:v>
                </c:pt>
                <c:pt idx="19">
                  <c:v>-0.0170643016360628</c:v>
                </c:pt>
                <c:pt idx="20">
                  <c:v>0.0473012464818916</c:v>
                </c:pt>
                <c:pt idx="21">
                  <c:v>-0.0335888523672002</c:v>
                </c:pt>
                <c:pt idx="22">
                  <c:v>0.0275703565105724</c:v>
                </c:pt>
                <c:pt idx="23">
                  <c:v>0.0424774192846727</c:v>
                </c:pt>
                <c:pt idx="24">
                  <c:v>0.0257653049685198</c:v>
                </c:pt>
                <c:pt idx="25">
                  <c:v>0.0210411248838261</c:v>
                </c:pt>
                <c:pt idx="26">
                  <c:v>-0.037806239008496</c:v>
                </c:pt>
                <c:pt idx="27">
                  <c:v>0.0409020299765953</c:v>
                </c:pt>
                <c:pt idx="28">
                  <c:v>0.00466299894126908</c:v>
                </c:pt>
                <c:pt idx="29">
                  <c:v>0.00399412229838616</c:v>
                </c:pt>
                <c:pt idx="30">
                  <c:v>0.018982780012996</c:v>
                </c:pt>
                <c:pt idx="31">
                  <c:v>0.0169616649922539</c:v>
                </c:pt>
                <c:pt idx="32">
                  <c:v>-0.0172098305819199</c:v>
                </c:pt>
                <c:pt idx="33">
                  <c:v>0.0357027954897351</c:v>
                </c:pt>
                <c:pt idx="34">
                  <c:v>-0.0176038372230638</c:v>
                </c:pt>
                <c:pt idx="35">
                  <c:v>0.021255627453439</c:v>
                </c:pt>
                <c:pt idx="36">
                  <c:v>0.0227052554270315</c:v>
                </c:pt>
                <c:pt idx="37">
                  <c:v>-0.00599692121125376</c:v>
                </c:pt>
                <c:pt idx="38">
                  <c:v>-0.0324366391238035</c:v>
                </c:pt>
                <c:pt idx="39">
                  <c:v>0.0532241776812206</c:v>
                </c:pt>
                <c:pt idx="40">
                  <c:v>-0.0190077735804229</c:v>
                </c:pt>
                <c:pt idx="41">
                  <c:v>0.00681581973012475</c:v>
                </c:pt>
                <c:pt idx="42">
                  <c:v>0.00874554905998348</c:v>
                </c:pt>
                <c:pt idx="43">
                  <c:v>-0.0229575057092338</c:v>
                </c:pt>
                <c:pt idx="44">
                  <c:v>0.0179045296967214</c:v>
                </c:pt>
                <c:pt idx="45">
                  <c:v>-0.0644141515005362</c:v>
                </c:pt>
                <c:pt idx="46">
                  <c:v>-0.0281594982398938</c:v>
                </c:pt>
                <c:pt idx="47">
                  <c:v>0.0811906177603941</c:v>
                </c:pt>
                <c:pt idx="48">
                  <c:v>-0.0013434640726092</c:v>
                </c:pt>
                <c:pt idx="49">
                  <c:v>-0.0194210185096478</c:v>
                </c:pt>
                <c:pt idx="50">
                  <c:v>-0.052344488639613</c:v>
                </c:pt>
                <c:pt idx="51">
                  <c:v>-0.00557836043029907</c:v>
                </c:pt>
                <c:pt idx="52">
                  <c:v>0.0645027812440317</c:v>
                </c:pt>
                <c:pt idx="53">
                  <c:v>0.00118356514753986</c:v>
                </c:pt>
                <c:pt idx="54">
                  <c:v>0.0137962690242393</c:v>
                </c:pt>
                <c:pt idx="55">
                  <c:v>-0.000329078879021875</c:v>
                </c:pt>
                <c:pt idx="56">
                  <c:v>0.0343948011252544</c:v>
                </c:pt>
                <c:pt idx="57">
                  <c:v>-0.00252590980271471</c:v>
                </c:pt>
                <c:pt idx="58">
                  <c:v>-0.00257445084432538</c:v>
                </c:pt>
                <c:pt idx="59">
                  <c:v>-0.0146799869299259</c:v>
                </c:pt>
              </c:numCache>
            </c:numRef>
          </c:xVal>
          <c:yVal>
            <c:numRef>
              <c:f>data!$I$3:$I$62</c:f>
              <c:numCache>
                <c:formatCode>General</c:formatCode>
                <c:ptCount val="60"/>
                <c:pt idx="0">
                  <c:v>0.0310636140740325</c:v>
                </c:pt>
                <c:pt idx="1">
                  <c:v>-0.132835915696272</c:v>
                </c:pt>
                <c:pt idx="2">
                  <c:v>0.02331899360386</c:v>
                </c:pt>
                <c:pt idx="3">
                  <c:v>0.0296677174323943</c:v>
                </c:pt>
                <c:pt idx="4">
                  <c:v>-0.0431422242494023</c:v>
                </c:pt>
                <c:pt idx="5">
                  <c:v>-0.0627105598271746</c:v>
                </c:pt>
                <c:pt idx="6">
                  <c:v>-0.153107263401535</c:v>
                </c:pt>
                <c:pt idx="7">
                  <c:v>0.127443675277491</c:v>
                </c:pt>
                <c:pt idx="8">
                  <c:v>-0.13817074220156</c:v>
                </c:pt>
                <c:pt idx="9">
                  <c:v>-0.0206494044920771</c:v>
                </c:pt>
                <c:pt idx="10">
                  <c:v>-0.0226823292566986</c:v>
                </c:pt>
                <c:pt idx="11">
                  <c:v>-0.117102672712782</c:v>
                </c:pt>
                <c:pt idx="12">
                  <c:v>-0.139405471371138</c:v>
                </c:pt>
                <c:pt idx="13">
                  <c:v>-0.0849675912024015</c:v>
                </c:pt>
                <c:pt idx="14">
                  <c:v>0.370497713217896</c:v>
                </c:pt>
                <c:pt idx="15">
                  <c:v>0.00765179690985583</c:v>
                </c:pt>
                <c:pt idx="16">
                  <c:v>0.358692537599116</c:v>
                </c:pt>
                <c:pt idx="17">
                  <c:v>0.171967655471625</c:v>
                </c:pt>
                <c:pt idx="18">
                  <c:v>0.0582197154953044</c:v>
                </c:pt>
                <c:pt idx="19">
                  <c:v>-0.00392027162010124</c:v>
                </c:pt>
                <c:pt idx="20">
                  <c:v>0.0988270647810839</c:v>
                </c:pt>
                <c:pt idx="21">
                  <c:v>0.194119907195245</c:v>
                </c:pt>
                <c:pt idx="22">
                  <c:v>0.0442325632321833</c:v>
                </c:pt>
                <c:pt idx="23">
                  <c:v>0.139214910447968</c:v>
                </c:pt>
                <c:pt idx="24">
                  <c:v>-0.0548542725523256</c:v>
                </c:pt>
                <c:pt idx="25">
                  <c:v>-0.0150089371502507</c:v>
                </c:pt>
                <c:pt idx="26">
                  <c:v>-0.411952469074626</c:v>
                </c:pt>
                <c:pt idx="27">
                  <c:v>0.129050877879724</c:v>
                </c:pt>
                <c:pt idx="28">
                  <c:v>-0.00400596347659866</c:v>
                </c:pt>
                <c:pt idx="29">
                  <c:v>-0.0203815484033983</c:v>
                </c:pt>
                <c:pt idx="30">
                  <c:v>0.0646705348647236</c:v>
                </c:pt>
                <c:pt idx="31">
                  <c:v>0.125634476709741</c:v>
                </c:pt>
                <c:pt idx="32">
                  <c:v>-0.0434069682966482</c:v>
                </c:pt>
                <c:pt idx="33">
                  <c:v>0.0707013406978474</c:v>
                </c:pt>
                <c:pt idx="34">
                  <c:v>0.0574821087658758</c:v>
                </c:pt>
                <c:pt idx="35">
                  <c:v>0.01442808306872</c:v>
                </c:pt>
                <c:pt idx="36">
                  <c:v>0.152536059206564</c:v>
                </c:pt>
                <c:pt idx="37">
                  <c:v>-0.00755650439047964</c:v>
                </c:pt>
                <c:pt idx="38">
                  <c:v>-0.0983685649978783</c:v>
                </c:pt>
                <c:pt idx="39">
                  <c:v>0.0807179476555416</c:v>
                </c:pt>
                <c:pt idx="40">
                  <c:v>0.00821517655503346</c:v>
                </c:pt>
                <c:pt idx="41">
                  <c:v>-0.0847956984445492</c:v>
                </c:pt>
                <c:pt idx="42">
                  <c:v>-0.000302916327930445</c:v>
                </c:pt>
                <c:pt idx="43">
                  <c:v>-0.055830263529039</c:v>
                </c:pt>
                <c:pt idx="44">
                  <c:v>-0.0116504565334522</c:v>
                </c:pt>
                <c:pt idx="45">
                  <c:v>0.135980305256497</c:v>
                </c:pt>
                <c:pt idx="46">
                  <c:v>0.014891491427557</c:v>
                </c:pt>
                <c:pt idx="47">
                  <c:v>-0.0580963951058545</c:v>
                </c:pt>
                <c:pt idx="48">
                  <c:v>-0.0946259091399985</c:v>
                </c:pt>
                <c:pt idx="49">
                  <c:v>-0.0365581021937095</c:v>
                </c:pt>
                <c:pt idx="50">
                  <c:v>-0.0843677518028479</c:v>
                </c:pt>
                <c:pt idx="51">
                  <c:v>0.15823485919641</c:v>
                </c:pt>
                <c:pt idx="52">
                  <c:v>0.0224003183134187</c:v>
                </c:pt>
                <c:pt idx="53">
                  <c:v>-0.0126131917955096</c:v>
                </c:pt>
                <c:pt idx="54">
                  <c:v>0.00127704452476365</c:v>
                </c:pt>
                <c:pt idx="55">
                  <c:v>-0.0411117133743486</c:v>
                </c:pt>
                <c:pt idx="56">
                  <c:v>0.0968241420940478</c:v>
                </c:pt>
                <c:pt idx="57">
                  <c:v>0.14393148439748</c:v>
                </c:pt>
                <c:pt idx="58">
                  <c:v>-0.00175538526708629</c:v>
                </c:pt>
                <c:pt idx="59">
                  <c:v>0.0310201846516501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data!$H$3:$H$62</c:f>
              <c:numCache>
                <c:formatCode>General</c:formatCode>
                <c:ptCount val="60"/>
                <c:pt idx="0">
                  <c:v>-0.00678204852692058</c:v>
                </c:pt>
                <c:pt idx="1">
                  <c:v>0.00697359728147739</c:v>
                </c:pt>
                <c:pt idx="2">
                  <c:v>0.0420838955518396</c:v>
                </c:pt>
                <c:pt idx="3">
                  <c:v>0.0389419641308417</c:v>
                </c:pt>
                <c:pt idx="4">
                  <c:v>0.029485647863864</c:v>
                </c:pt>
                <c:pt idx="5">
                  <c:v>-0.00909328604260371</c:v>
                </c:pt>
                <c:pt idx="6">
                  <c:v>-0.0639682256331776</c:v>
                </c:pt>
                <c:pt idx="7">
                  <c:v>0.0381724821345915</c:v>
                </c:pt>
                <c:pt idx="8">
                  <c:v>0.011354240792821</c:v>
                </c:pt>
                <c:pt idx="9">
                  <c:v>0.0184617030134816</c:v>
                </c:pt>
                <c:pt idx="10">
                  <c:v>0.0228719870298104</c:v>
                </c:pt>
                <c:pt idx="11">
                  <c:v>-0.0211944098782274</c:v>
                </c:pt>
                <c:pt idx="12">
                  <c:v>0.00150838368401007</c:v>
                </c:pt>
                <c:pt idx="13">
                  <c:v>0.00560489713053118</c:v>
                </c:pt>
                <c:pt idx="14">
                  <c:v>0.0487739298529118</c:v>
                </c:pt>
                <c:pt idx="15">
                  <c:v>0.00948731586192584</c:v>
                </c:pt>
                <c:pt idx="16">
                  <c:v>0.0344443901836228</c:v>
                </c:pt>
                <c:pt idx="17">
                  <c:v>0.016689934525919</c:v>
                </c:pt>
                <c:pt idx="18">
                  <c:v>0.0189594783877128</c:v>
                </c:pt>
                <c:pt idx="19">
                  <c:v>-0.0170643016360628</c:v>
                </c:pt>
                <c:pt idx="20">
                  <c:v>0.0473012464818916</c:v>
                </c:pt>
                <c:pt idx="21">
                  <c:v>-0.0335888523672002</c:v>
                </c:pt>
                <c:pt idx="22">
                  <c:v>0.0275703565105724</c:v>
                </c:pt>
                <c:pt idx="23">
                  <c:v>0.0424774192846727</c:v>
                </c:pt>
                <c:pt idx="24">
                  <c:v>0.0257653049685198</c:v>
                </c:pt>
                <c:pt idx="25">
                  <c:v>0.0210411248838261</c:v>
                </c:pt>
                <c:pt idx="26">
                  <c:v>-0.037806239008496</c:v>
                </c:pt>
                <c:pt idx="27">
                  <c:v>0.0409020299765953</c:v>
                </c:pt>
                <c:pt idx="28">
                  <c:v>0.00466299894126908</c:v>
                </c:pt>
                <c:pt idx="29">
                  <c:v>0.00399412229838616</c:v>
                </c:pt>
                <c:pt idx="30">
                  <c:v>0.018982780012996</c:v>
                </c:pt>
                <c:pt idx="31">
                  <c:v>0.0169616649922539</c:v>
                </c:pt>
                <c:pt idx="32">
                  <c:v>-0.0172098305819199</c:v>
                </c:pt>
                <c:pt idx="33">
                  <c:v>0.0357027954897351</c:v>
                </c:pt>
                <c:pt idx="34">
                  <c:v>-0.0176038372230638</c:v>
                </c:pt>
                <c:pt idx="35">
                  <c:v>0.021255627453439</c:v>
                </c:pt>
                <c:pt idx="36">
                  <c:v>0.0227052554270315</c:v>
                </c:pt>
                <c:pt idx="37">
                  <c:v>-0.00599692121125376</c:v>
                </c:pt>
                <c:pt idx="38">
                  <c:v>-0.0324366391238035</c:v>
                </c:pt>
                <c:pt idx="39">
                  <c:v>0.0532241776812206</c:v>
                </c:pt>
                <c:pt idx="40">
                  <c:v>-0.0190077735804229</c:v>
                </c:pt>
                <c:pt idx="41">
                  <c:v>0.00681581973012475</c:v>
                </c:pt>
                <c:pt idx="42">
                  <c:v>0.00874554905998348</c:v>
                </c:pt>
                <c:pt idx="43">
                  <c:v>-0.0229575057092338</c:v>
                </c:pt>
                <c:pt idx="44">
                  <c:v>0.0179045296967214</c:v>
                </c:pt>
                <c:pt idx="45">
                  <c:v>-0.0644141515005362</c:v>
                </c:pt>
                <c:pt idx="46">
                  <c:v>-0.0281594982398938</c:v>
                </c:pt>
                <c:pt idx="47">
                  <c:v>0.0811906177603941</c:v>
                </c:pt>
                <c:pt idx="48">
                  <c:v>-0.0013434640726092</c:v>
                </c:pt>
                <c:pt idx="49">
                  <c:v>-0.0194210185096478</c:v>
                </c:pt>
                <c:pt idx="50">
                  <c:v>-0.052344488639613</c:v>
                </c:pt>
                <c:pt idx="51">
                  <c:v>-0.00557836043029907</c:v>
                </c:pt>
                <c:pt idx="52">
                  <c:v>0.0645027812440317</c:v>
                </c:pt>
                <c:pt idx="53">
                  <c:v>0.00118356514753986</c:v>
                </c:pt>
                <c:pt idx="54">
                  <c:v>0.0137962690242393</c:v>
                </c:pt>
                <c:pt idx="55">
                  <c:v>-0.000329078879021875</c:v>
                </c:pt>
                <c:pt idx="56">
                  <c:v>0.0343948011252544</c:v>
                </c:pt>
                <c:pt idx="57">
                  <c:v>-0.00252590980271471</c:v>
                </c:pt>
                <c:pt idx="58">
                  <c:v>-0.00257445084432538</c:v>
                </c:pt>
                <c:pt idx="59">
                  <c:v>-0.0146799869299259</c:v>
                </c:pt>
              </c:numCache>
            </c:numRef>
          </c:xVal>
          <c:yVal>
            <c:numRef>
              <c:f>Sheet1!$B$25:$B$84</c:f>
              <c:numCache>
                <c:formatCode>General</c:formatCode>
                <c:ptCount val="60"/>
                <c:pt idx="0">
                  <c:v>-0.00658102070862952</c:v>
                </c:pt>
                <c:pt idx="1">
                  <c:v>0.0141038027622634</c:v>
                </c:pt>
                <c:pt idx="2">
                  <c:v>0.0669003295010847</c:v>
                </c:pt>
                <c:pt idx="3">
                  <c:v>0.062175702412961</c:v>
                </c:pt>
                <c:pt idx="4">
                  <c:v>0.0479559241930282</c:v>
                </c:pt>
                <c:pt idx="5">
                  <c:v>-0.0100565056605628</c:v>
                </c:pt>
                <c:pt idx="6">
                  <c:v>-0.0925737828729461</c:v>
                </c:pt>
                <c:pt idx="7">
                  <c:v>0.0610186066663732</c:v>
                </c:pt>
                <c:pt idx="8">
                  <c:v>0.0206911225423159</c:v>
                </c:pt>
                <c:pt idx="9">
                  <c:v>0.031378850578367</c:v>
                </c:pt>
                <c:pt idx="10">
                  <c:v>0.0380107417745307</c:v>
                </c:pt>
                <c:pt idx="11">
                  <c:v>-0.0282533692484922</c:v>
                </c:pt>
                <c:pt idx="12">
                  <c:v>0.00588557876398927</c:v>
                </c:pt>
                <c:pt idx="13">
                  <c:v>0.0120456426873927</c:v>
                </c:pt>
                <c:pt idx="14">
                  <c:v>0.0769603572496484</c:v>
                </c:pt>
                <c:pt idx="15">
                  <c:v>0.0178837652457649</c:v>
                </c:pt>
                <c:pt idx="16">
                  <c:v>0.0554125504358496</c:v>
                </c:pt>
                <c:pt idx="17">
                  <c:v>0.0287145831999391</c:v>
                </c:pt>
                <c:pt idx="18">
                  <c:v>0.0321273720136778</c:v>
                </c:pt>
                <c:pt idx="19">
                  <c:v>-0.0220427877102049</c:v>
                </c:pt>
                <c:pt idx="20">
                  <c:v>0.07474583413802</c:v>
                </c:pt>
                <c:pt idx="21">
                  <c:v>-0.0468913058801562</c:v>
                </c:pt>
                <c:pt idx="22">
                  <c:v>0.0450758366936847</c:v>
                </c:pt>
                <c:pt idx="23">
                  <c:v>0.0674920842655387</c:v>
                </c:pt>
                <c:pt idx="24">
                  <c:v>0.0423615204759447</c:v>
                </c:pt>
                <c:pt idx="25">
                  <c:v>0.0352576132906537</c:v>
                </c:pt>
                <c:pt idx="26">
                  <c:v>-0.0532331308587004</c:v>
                </c:pt>
                <c:pt idx="27">
                  <c:v>0.065123118810233</c:v>
                </c:pt>
                <c:pt idx="28">
                  <c:v>0.0106292789598136</c:v>
                </c:pt>
                <c:pt idx="29">
                  <c:v>0.00962346683913589</c:v>
                </c:pt>
                <c:pt idx="30">
                  <c:v>0.0321624114449253</c:v>
                </c:pt>
                <c:pt idx="31">
                  <c:v>0.0291231933667093</c:v>
                </c:pt>
                <c:pt idx="32">
                  <c:v>-0.0222616244407291</c:v>
                </c:pt>
                <c:pt idx="33">
                  <c:v>0.0573048564732642</c:v>
                </c:pt>
                <c:pt idx="34">
                  <c:v>-0.0228541053705191</c:v>
                </c:pt>
                <c:pt idx="35">
                  <c:v>0.0355801679600816</c:v>
                </c:pt>
                <c:pt idx="36">
                  <c:v>0.0377600219015027</c:v>
                </c:pt>
                <c:pt idx="37">
                  <c:v>-0.0054003985733293</c:v>
                </c:pt>
                <c:pt idx="38">
                  <c:v>-0.0451586843898635</c:v>
                </c:pt>
                <c:pt idx="39">
                  <c:v>0.0836523433630225</c:v>
                </c:pt>
                <c:pt idx="40">
                  <c:v>-0.0249652513044027</c:v>
                </c:pt>
                <c:pt idx="41">
                  <c:v>0.0138665473950594</c:v>
                </c:pt>
                <c:pt idx="42">
                  <c:v>0.0167683457613974</c:v>
                </c:pt>
                <c:pt idx="43">
                  <c:v>-0.0309045952639491</c:v>
                </c:pt>
                <c:pt idx="44">
                  <c:v>0.0305410104754444</c:v>
                </c:pt>
                <c:pt idx="45">
                  <c:v>-0.0932443364751466</c:v>
                </c:pt>
                <c:pt idx="46">
                  <c:v>-0.038727004963384</c:v>
                </c:pt>
                <c:pt idx="47">
                  <c:v>0.125706412230792</c:v>
                </c:pt>
                <c:pt idx="48">
                  <c:v>0.00159716015877063</c:v>
                </c:pt>
                <c:pt idx="49">
                  <c:v>-0.0255866614897419</c:v>
                </c:pt>
                <c:pt idx="50">
                  <c:v>-0.0750947818043679</c:v>
                </c:pt>
                <c:pt idx="51">
                  <c:v>-0.00477099476441464</c:v>
                </c:pt>
                <c:pt idx="52">
                  <c:v>0.100612355778616</c:v>
                </c:pt>
                <c:pt idx="53">
                  <c:v>0.00539713829521403</c:v>
                </c:pt>
                <c:pt idx="54">
                  <c:v>0.0243632818564925</c:v>
                </c:pt>
                <c:pt idx="55">
                  <c:v>0.00312252501281706</c:v>
                </c:pt>
                <c:pt idx="56">
                  <c:v>0.0553379817145604</c:v>
                </c:pt>
                <c:pt idx="57">
                  <c:v>-0.000180922930298965</c:v>
                </c:pt>
                <c:pt idx="58">
                  <c:v>-0.000253915713829136</c:v>
                </c:pt>
                <c:pt idx="59">
                  <c:v>-0.0184574141492351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355680"/>
        <c:axId val="-2135811392"/>
      </c:scatterChart>
      <c:valAx>
        <c:axId val="-2133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5811392"/>
        <c:crosses val="autoZero"/>
        <c:crossBetween val="midCat"/>
      </c:valAx>
      <c:valAx>
        <c:axId val="-213581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355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0</xdr:row>
      <xdr:rowOff>60960</xdr:rowOff>
    </xdr:from>
    <xdr:to>
      <xdr:col>16</xdr:col>
      <xdr:colOff>541020</xdr:colOff>
      <xdr:row>10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129540</xdr:colOff>
      <xdr:row>23</xdr:row>
      <xdr:rowOff>30480</xdr:rowOff>
    </xdr:from>
    <xdr:to>
      <xdr:col>16</xdr:col>
      <xdr:colOff>289560</xdr:colOff>
      <xdr:row>35</xdr:row>
      <xdr:rowOff>91440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0</xdr:row>
      <xdr:rowOff>144780</xdr:rowOff>
    </xdr:from>
    <xdr:to>
      <xdr:col>19</xdr:col>
      <xdr:colOff>495300</xdr:colOff>
      <xdr:row>22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M18" sqref="M18"/>
    </sheetView>
  </sheetViews>
  <sheetFormatPr baseColWidth="10" defaultColWidth="8.83203125" defaultRowHeight="15" x14ac:dyDescent="0.2"/>
  <cols>
    <col min="1" max="1" width="15.5" customWidth="1"/>
    <col min="11" max="11" width="18.6640625" customWidth="1"/>
    <col min="14" max="14" width="2.6640625" customWidth="1"/>
    <col min="15" max="15" width="11" customWidth="1"/>
    <col min="18" max="18" width="13.1640625" bestFit="1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8" x14ac:dyDescent="0.2">
      <c r="A2" s="1">
        <v>40834</v>
      </c>
      <c r="B2">
        <v>1253.3000489999999</v>
      </c>
      <c r="C2">
        <v>22.152778999999999</v>
      </c>
      <c r="D2">
        <v>2.1749999999999998</v>
      </c>
    </row>
    <row r="3" spans="1:18" x14ac:dyDescent="0.2">
      <c r="A3" s="1">
        <v>40848</v>
      </c>
      <c r="B3">
        <v>1246.959961</v>
      </c>
      <c r="C3">
        <v>22.879100999999999</v>
      </c>
      <c r="D3">
        <v>2.0680000000000001</v>
      </c>
      <c r="E3">
        <f>B3/B2-1</f>
        <v>-5.0587151935872487E-3</v>
      </c>
      <c r="F3">
        <f>C3/C2-1</f>
        <v>3.2786947407365874E-2</v>
      </c>
      <c r="G3">
        <f>D3/100/12</f>
        <v>1.7233333333333334E-3</v>
      </c>
      <c r="H3">
        <f>E3-G3</f>
        <v>-6.7820485269205824E-3</v>
      </c>
      <c r="I3">
        <f>F3-G3</f>
        <v>3.106361407403254E-2</v>
      </c>
    </row>
    <row r="4" spans="1:18" x14ac:dyDescent="0.2">
      <c r="A4" s="1">
        <v>40878</v>
      </c>
      <c r="B4">
        <v>1257.599976</v>
      </c>
      <c r="C4">
        <v>19.875606999999999</v>
      </c>
      <c r="D4">
        <v>1.871</v>
      </c>
      <c r="E4">
        <f t="shared" ref="E4:E62" si="0">B4/B3-1</f>
        <v>8.532763948144062E-3</v>
      </c>
      <c r="F4">
        <f t="shared" ref="F4:F62" si="1">C4/C3-1</f>
        <v>-0.13127674902960562</v>
      </c>
      <c r="G4">
        <f t="shared" ref="G4:G62" si="2">D4/100/12</f>
        <v>1.5591666666666668E-3</v>
      </c>
      <c r="H4">
        <f t="shared" ref="H4:H62" si="3">E4-G4</f>
        <v>6.973597281477395E-3</v>
      </c>
      <c r="I4">
        <f t="shared" ref="I4:I62" si="4">F4-G4</f>
        <v>-0.13283591569627229</v>
      </c>
    </row>
    <row r="5" spans="1:18" x14ac:dyDescent="0.2">
      <c r="A5" s="1">
        <v>40911</v>
      </c>
      <c r="B5">
        <v>1312.410034</v>
      </c>
      <c r="C5">
        <v>20.368883</v>
      </c>
      <c r="D5">
        <v>1.7989999999999999</v>
      </c>
      <c r="E5">
        <f t="shared" si="0"/>
        <v>4.3583062218506274E-2</v>
      </c>
      <c r="F5">
        <f t="shared" si="1"/>
        <v>2.4818160270526635E-2</v>
      </c>
      <c r="G5">
        <f t="shared" si="2"/>
        <v>1.4991666666666667E-3</v>
      </c>
      <c r="H5">
        <f t="shared" si="3"/>
        <v>4.2083895551839605E-2</v>
      </c>
      <c r="I5">
        <f t="shared" si="4"/>
        <v>2.3318993603859969E-2</v>
      </c>
    </row>
    <row r="6" spans="1:18" x14ac:dyDescent="0.2">
      <c r="A6" s="1">
        <v>40940</v>
      </c>
      <c r="B6">
        <v>1365.6800539999999</v>
      </c>
      <c r="C6">
        <v>21.006739</v>
      </c>
      <c r="D6">
        <v>1.9770000000000001</v>
      </c>
      <c r="E6">
        <f t="shared" si="0"/>
        <v>4.0589464130841746E-2</v>
      </c>
      <c r="F6">
        <f t="shared" si="1"/>
        <v>3.1315217432394293E-2</v>
      </c>
      <c r="G6">
        <f t="shared" si="2"/>
        <v>1.6474999999999999E-3</v>
      </c>
      <c r="H6">
        <f t="shared" si="3"/>
        <v>3.8941964130841743E-2</v>
      </c>
      <c r="I6">
        <f t="shared" si="4"/>
        <v>2.9667717432394294E-2</v>
      </c>
    </row>
    <row r="7" spans="1:18" x14ac:dyDescent="0.2">
      <c r="A7" s="1">
        <v>40969</v>
      </c>
      <c r="B7">
        <v>1408.469971</v>
      </c>
      <c r="C7">
        <v>20.139254000000001</v>
      </c>
      <c r="D7">
        <v>2.2160000000000002</v>
      </c>
      <c r="E7">
        <f t="shared" si="0"/>
        <v>3.1332314530530647E-2</v>
      </c>
      <c r="F7">
        <f t="shared" si="1"/>
        <v>-4.129555758273562E-2</v>
      </c>
      <c r="G7">
        <f t="shared" si="2"/>
        <v>1.8466666666666668E-3</v>
      </c>
      <c r="H7">
        <f t="shared" si="3"/>
        <v>2.9485647863863981E-2</v>
      </c>
      <c r="I7">
        <f t="shared" si="4"/>
        <v>-4.314222424940229E-2</v>
      </c>
    </row>
    <row r="8" spans="1:18" x14ac:dyDescent="0.2">
      <c r="A8" s="1">
        <v>41001</v>
      </c>
      <c r="B8">
        <v>1397.910034</v>
      </c>
      <c r="C8">
        <v>18.908449000000001</v>
      </c>
      <c r="D8">
        <v>1.915</v>
      </c>
      <c r="E8">
        <f t="shared" si="0"/>
        <v>-7.4974527092703802E-3</v>
      </c>
      <c r="F8">
        <f t="shared" si="1"/>
        <v>-6.1114726493841309E-2</v>
      </c>
      <c r="G8">
        <f t="shared" si="2"/>
        <v>1.5958333333333334E-3</v>
      </c>
      <c r="H8">
        <f t="shared" si="3"/>
        <v>-9.093286042603713E-3</v>
      </c>
      <c r="I8">
        <f t="shared" si="4"/>
        <v>-6.2710559827174647E-2</v>
      </c>
    </row>
    <row r="9" spans="1:18" x14ac:dyDescent="0.2">
      <c r="A9" s="1">
        <v>41030</v>
      </c>
      <c r="B9">
        <v>1310.329956</v>
      </c>
      <c r="C9">
        <v>16.038340000000002</v>
      </c>
      <c r="D9">
        <v>1.581</v>
      </c>
      <c r="E9">
        <f t="shared" si="0"/>
        <v>-6.265072563317764E-2</v>
      </c>
      <c r="F9">
        <f t="shared" si="1"/>
        <v>-0.15178976340153538</v>
      </c>
      <c r="G9">
        <f t="shared" si="2"/>
        <v>1.3175000000000001E-3</v>
      </c>
      <c r="H9">
        <f t="shared" si="3"/>
        <v>-6.3968225633177639E-2</v>
      </c>
      <c r="I9">
        <f t="shared" si="4"/>
        <v>-0.15310726340153538</v>
      </c>
    </row>
    <row r="10" spans="1:18" x14ac:dyDescent="0.2">
      <c r="A10" s="1">
        <v>41061</v>
      </c>
      <c r="B10">
        <v>1362.160034</v>
      </c>
      <c r="C10">
        <v>18.104498</v>
      </c>
      <c r="D10">
        <v>1.659</v>
      </c>
      <c r="E10">
        <f t="shared" si="0"/>
        <v>3.9554982134591521E-2</v>
      </c>
      <c r="F10">
        <f t="shared" si="1"/>
        <v>0.12882617527749107</v>
      </c>
      <c r="G10">
        <f t="shared" si="2"/>
        <v>1.3825E-3</v>
      </c>
      <c r="H10">
        <f t="shared" si="3"/>
        <v>3.8172482134591519E-2</v>
      </c>
      <c r="I10">
        <f t="shared" si="4"/>
        <v>0.12744367527749106</v>
      </c>
    </row>
    <row r="11" spans="1:18" x14ac:dyDescent="0.2">
      <c r="A11" s="1">
        <v>41092</v>
      </c>
      <c r="B11">
        <v>1379.3199460000001</v>
      </c>
      <c r="C11">
        <v>15.625496</v>
      </c>
      <c r="D11">
        <v>1.492</v>
      </c>
      <c r="E11">
        <f t="shared" si="0"/>
        <v>1.2597574126154365E-2</v>
      </c>
      <c r="F11">
        <f t="shared" si="1"/>
        <v>-0.13692740886822707</v>
      </c>
      <c r="G11">
        <f t="shared" si="2"/>
        <v>1.2433333333333333E-3</v>
      </c>
      <c r="H11">
        <f t="shared" si="3"/>
        <v>1.1354240792821033E-2</v>
      </c>
      <c r="I11">
        <f t="shared" si="4"/>
        <v>-0.13817074220156042</v>
      </c>
    </row>
    <row r="12" spans="1:18" x14ac:dyDescent="0.2">
      <c r="A12" s="1">
        <v>41122</v>
      </c>
      <c r="B12">
        <v>1406.579956</v>
      </c>
      <c r="C12">
        <v>15.323178</v>
      </c>
      <c r="D12">
        <v>1.5620000000000001</v>
      </c>
      <c r="E12">
        <f t="shared" si="0"/>
        <v>1.9763369680148246E-2</v>
      </c>
      <c r="F12">
        <f t="shared" si="1"/>
        <v>-1.9347737825410438E-2</v>
      </c>
      <c r="G12">
        <f t="shared" si="2"/>
        <v>1.3016666666666667E-3</v>
      </c>
      <c r="H12">
        <f t="shared" si="3"/>
        <v>1.846170301348158E-2</v>
      </c>
      <c r="I12">
        <f t="shared" si="4"/>
        <v>-2.0649404492077104E-2</v>
      </c>
      <c r="K12" t="s">
        <v>9</v>
      </c>
    </row>
    <row r="13" spans="1:18" x14ac:dyDescent="0.2">
      <c r="A13" s="1">
        <v>41156</v>
      </c>
      <c r="B13">
        <v>1440.670044</v>
      </c>
      <c r="C13">
        <v>14.996516</v>
      </c>
      <c r="D13">
        <v>1.637</v>
      </c>
      <c r="E13">
        <f t="shared" si="0"/>
        <v>2.4236153696477025E-2</v>
      </c>
      <c r="F13">
        <f t="shared" si="1"/>
        <v>-2.1318162590031942E-2</v>
      </c>
      <c r="G13">
        <f t="shared" si="2"/>
        <v>1.3641666666666665E-3</v>
      </c>
      <c r="H13">
        <f t="shared" si="3"/>
        <v>2.2871987029810359E-2</v>
      </c>
      <c r="I13">
        <f t="shared" si="4"/>
        <v>-2.2682329256698608E-2</v>
      </c>
      <c r="K13" t="s">
        <v>51</v>
      </c>
    </row>
    <row r="14" spans="1:18" x14ac:dyDescent="0.2">
      <c r="A14" s="1">
        <v>41183</v>
      </c>
      <c r="B14">
        <v>1412.160034</v>
      </c>
      <c r="C14">
        <v>13.261454000000001</v>
      </c>
      <c r="D14">
        <v>1.6859999999999999</v>
      </c>
      <c r="E14">
        <f t="shared" si="0"/>
        <v>-1.9789409878227415E-2</v>
      </c>
      <c r="F14">
        <f t="shared" si="1"/>
        <v>-0.11569767271278208</v>
      </c>
      <c r="G14">
        <f t="shared" si="2"/>
        <v>1.405E-3</v>
      </c>
      <c r="H14">
        <f t="shared" si="3"/>
        <v>-2.1194409878227415E-2</v>
      </c>
      <c r="I14">
        <f t="shared" si="4"/>
        <v>-0.11710267271278209</v>
      </c>
    </row>
    <row r="15" spans="1:18" ht="16" thickBot="1" x14ac:dyDescent="0.25">
      <c r="A15" s="1">
        <v>41214</v>
      </c>
      <c r="B15">
        <v>1416.1800539999999</v>
      </c>
      <c r="C15">
        <v>11.430483000000001</v>
      </c>
      <c r="D15">
        <v>1.6060000000000001</v>
      </c>
      <c r="E15">
        <f t="shared" si="0"/>
        <v>2.8467170173434031E-3</v>
      </c>
      <c r="F15">
        <f t="shared" si="1"/>
        <v>-0.1380671380378049</v>
      </c>
      <c r="G15">
        <f t="shared" si="2"/>
        <v>1.3383333333333335E-3</v>
      </c>
      <c r="H15">
        <f t="shared" si="3"/>
        <v>1.5083836840100696E-3</v>
      </c>
      <c r="I15">
        <f t="shared" si="4"/>
        <v>-0.13940547137113823</v>
      </c>
      <c r="L15" t="s">
        <v>49</v>
      </c>
      <c r="M15" t="s">
        <v>50</v>
      </c>
    </row>
    <row r="16" spans="1:18" x14ac:dyDescent="0.2">
      <c r="A16" s="1">
        <v>41246</v>
      </c>
      <c r="B16">
        <v>1426.1899410000001</v>
      </c>
      <c r="C16">
        <v>10.475989</v>
      </c>
      <c r="D16">
        <v>1.756</v>
      </c>
      <c r="E16">
        <f t="shared" si="0"/>
        <v>7.068230463864511E-3</v>
      </c>
      <c r="F16">
        <f t="shared" si="1"/>
        <v>-8.3504257869068232E-2</v>
      </c>
      <c r="G16">
        <f t="shared" si="2"/>
        <v>1.4633333333333332E-3</v>
      </c>
      <c r="H16">
        <f t="shared" si="3"/>
        <v>5.6048971305311781E-3</v>
      </c>
      <c r="I16">
        <f t="shared" si="4"/>
        <v>-8.4967591202401563E-2</v>
      </c>
      <c r="K16" t="s">
        <v>39</v>
      </c>
      <c r="L16" s="8">
        <f>Sheet1!B17</f>
        <v>3.617371900806219E-3</v>
      </c>
      <c r="M16" s="8">
        <f>L16*12</f>
        <v>4.3408462809674628E-2</v>
      </c>
      <c r="N16" s="8"/>
      <c r="O16" s="9"/>
      <c r="P16" s="10" t="s">
        <v>46</v>
      </c>
      <c r="Q16" s="10" t="s">
        <v>40</v>
      </c>
      <c r="R16" s="11" t="s">
        <v>47</v>
      </c>
    </row>
    <row r="17" spans="1:18" x14ac:dyDescent="0.2">
      <c r="A17" s="1">
        <v>41276</v>
      </c>
      <c r="B17">
        <v>1498.1099850000001</v>
      </c>
      <c r="C17">
        <v>14.374648000000001</v>
      </c>
      <c r="D17">
        <v>1.9850000000000001</v>
      </c>
      <c r="E17">
        <f t="shared" si="0"/>
        <v>5.0428096519578469E-2</v>
      </c>
      <c r="F17">
        <f t="shared" si="1"/>
        <v>0.37215187988456266</v>
      </c>
      <c r="G17">
        <f t="shared" si="2"/>
        <v>1.6541666666666666E-3</v>
      </c>
      <c r="H17">
        <f t="shared" si="3"/>
        <v>4.8773929852911804E-2</v>
      </c>
      <c r="I17">
        <f t="shared" si="4"/>
        <v>0.37049771321789599</v>
      </c>
      <c r="K17" t="s">
        <v>40</v>
      </c>
      <c r="L17" s="8">
        <f>Sheet1!B18</f>
        <v>1.5037333585795443</v>
      </c>
      <c r="M17" s="8">
        <f>L17</f>
        <v>1.5037333585795443</v>
      </c>
      <c r="N17" s="8"/>
      <c r="O17" s="12" t="s">
        <v>45</v>
      </c>
      <c r="P17" s="7">
        <f>M19</f>
        <v>2.0846666666666663E-2</v>
      </c>
      <c r="Q17" s="6">
        <v>0</v>
      </c>
      <c r="R17" s="13"/>
    </row>
    <row r="18" spans="1:18" ht="17" x14ac:dyDescent="0.25">
      <c r="A18" s="1">
        <v>41306</v>
      </c>
      <c r="B18">
        <v>1514.6800539999999</v>
      </c>
      <c r="C18">
        <v>14.507256</v>
      </c>
      <c r="D18">
        <v>1.8879999999999999</v>
      </c>
      <c r="E18">
        <f t="shared" si="0"/>
        <v>1.1060649195259176E-2</v>
      </c>
      <c r="F18">
        <f t="shared" si="1"/>
        <v>9.2251302431891613E-3</v>
      </c>
      <c r="G18">
        <f t="shared" si="2"/>
        <v>1.5733333333333331E-3</v>
      </c>
      <c r="H18">
        <f t="shared" si="3"/>
        <v>9.4873158619258428E-3</v>
      </c>
      <c r="I18">
        <f t="shared" si="4"/>
        <v>7.6517969098558285E-3</v>
      </c>
      <c r="K18" t="s">
        <v>41</v>
      </c>
      <c r="L18" s="8">
        <f>AVERAGE(E3:E62)</f>
        <v>9.3841289929736584E-3</v>
      </c>
      <c r="M18" s="8">
        <f t="shared" ref="M18:M22" si="5">L18*12</f>
        <v>0.11260954791568389</v>
      </c>
      <c r="N18" s="8"/>
      <c r="O18" s="12" t="s">
        <v>44</v>
      </c>
      <c r="P18" s="7">
        <f>M18</f>
        <v>0.11260954791568389</v>
      </c>
      <c r="Q18" s="6">
        <v>1</v>
      </c>
      <c r="R18" s="13"/>
    </row>
    <row r="19" spans="1:18" x14ac:dyDescent="0.2">
      <c r="A19" s="1">
        <v>41334</v>
      </c>
      <c r="B19">
        <v>1569.1899410000001</v>
      </c>
      <c r="C19">
        <v>19.73329</v>
      </c>
      <c r="D19">
        <v>1.8520000000000001</v>
      </c>
      <c r="E19">
        <f t="shared" si="0"/>
        <v>3.5987723516956116E-2</v>
      </c>
      <c r="F19">
        <f t="shared" si="1"/>
        <v>0.36023587093244935</v>
      </c>
      <c r="G19">
        <f t="shared" si="2"/>
        <v>1.5433333333333334E-3</v>
      </c>
      <c r="H19">
        <f t="shared" si="3"/>
        <v>3.4444390183622782E-2</v>
      </c>
      <c r="I19">
        <f t="shared" si="4"/>
        <v>0.35869253759911601</v>
      </c>
      <c r="K19" t="s">
        <v>6</v>
      </c>
      <c r="L19" s="8">
        <f>AVERAGE(G3:G62)</f>
        <v>1.7372222222222218E-3</v>
      </c>
      <c r="M19" s="8">
        <f t="shared" si="5"/>
        <v>2.0846666666666663E-2</v>
      </c>
      <c r="N19" s="8"/>
      <c r="O19" s="12" t="s">
        <v>2</v>
      </c>
      <c r="P19" s="7">
        <f>M20</f>
        <v>0.15883357228018724</v>
      </c>
      <c r="Q19" s="7">
        <f>L17</f>
        <v>1.5037333585795443</v>
      </c>
      <c r="R19" s="14">
        <f>M21</f>
        <v>0.20224203508986185</v>
      </c>
    </row>
    <row r="20" spans="1:18" ht="18" thickBot="1" x14ac:dyDescent="0.3">
      <c r="A20" s="1">
        <v>41365</v>
      </c>
      <c r="B20">
        <v>1597.5699460000001</v>
      </c>
      <c r="C20">
        <v>23.154322000000001</v>
      </c>
      <c r="D20">
        <v>1.675</v>
      </c>
      <c r="E20">
        <f t="shared" si="0"/>
        <v>1.8085767859252311E-2</v>
      </c>
      <c r="F20">
        <f t="shared" si="1"/>
        <v>0.17336348880495844</v>
      </c>
      <c r="G20">
        <f t="shared" si="2"/>
        <v>1.3958333333333333E-3</v>
      </c>
      <c r="H20">
        <f t="shared" si="3"/>
        <v>1.6689934525918979E-2</v>
      </c>
      <c r="I20">
        <f t="shared" si="4"/>
        <v>0.1719676554716251</v>
      </c>
      <c r="K20" t="s">
        <v>42</v>
      </c>
      <c r="L20" s="8">
        <f>L19+L17*(L18-L19)</f>
        <v>1.3236131023348937E-2</v>
      </c>
      <c r="M20" s="8">
        <f t="shared" si="5"/>
        <v>0.15883357228018724</v>
      </c>
      <c r="N20" s="8"/>
      <c r="O20" s="15" t="s">
        <v>48</v>
      </c>
      <c r="P20" s="16">
        <f>M19+Q20*(M18-M19)</f>
        <v>0.20437242916470111</v>
      </c>
      <c r="Q20" s="17">
        <v>2</v>
      </c>
      <c r="R20" s="18"/>
    </row>
    <row r="21" spans="1:18" x14ac:dyDescent="0.2">
      <c r="A21" s="1">
        <v>41395</v>
      </c>
      <c r="B21">
        <v>1630.73999</v>
      </c>
      <c r="C21">
        <v>24.544115000000001</v>
      </c>
      <c r="D21">
        <v>2.1640000000000001</v>
      </c>
      <c r="E21">
        <f t="shared" si="0"/>
        <v>2.0762811721046104E-2</v>
      </c>
      <c r="F21">
        <f t="shared" si="1"/>
        <v>6.0023048828637737E-2</v>
      </c>
      <c r="G21">
        <f t="shared" si="2"/>
        <v>1.8033333333333337E-3</v>
      </c>
      <c r="H21">
        <f t="shared" si="3"/>
        <v>1.895947838771277E-2</v>
      </c>
      <c r="I21">
        <f t="shared" si="4"/>
        <v>5.8219715495304407E-2</v>
      </c>
      <c r="K21" t="s">
        <v>43</v>
      </c>
      <c r="L21" s="8">
        <f>L20+L16</f>
        <v>1.6853502924155155E-2</v>
      </c>
      <c r="M21" s="8">
        <f t="shared" si="5"/>
        <v>0.20224203508986185</v>
      </c>
      <c r="N21" s="8"/>
    </row>
    <row r="22" spans="1:18" x14ac:dyDescent="0.2">
      <c r="A22" s="1">
        <v>41428</v>
      </c>
      <c r="B22">
        <v>1606.280029</v>
      </c>
      <c r="C22">
        <v>24.498578999999999</v>
      </c>
      <c r="D22">
        <v>2.4780000000000002</v>
      </c>
      <c r="E22">
        <f t="shared" si="0"/>
        <v>-1.4999301636062778E-2</v>
      </c>
      <c r="F22">
        <f t="shared" si="1"/>
        <v>-1.8552716201012398E-3</v>
      </c>
      <c r="G22">
        <f t="shared" si="2"/>
        <v>2.0650000000000004E-3</v>
      </c>
      <c r="H22">
        <f t="shared" si="3"/>
        <v>-1.7064301636062779E-2</v>
      </c>
      <c r="I22">
        <f t="shared" si="4"/>
        <v>-3.9202716201012407E-3</v>
      </c>
      <c r="K22" t="s">
        <v>43</v>
      </c>
      <c r="L22" s="8">
        <f>AVERAGE(F3:F62)</f>
        <v>1.6853502924155151E-2</v>
      </c>
      <c r="M22" s="8">
        <f t="shared" si="5"/>
        <v>0.20224203508986183</v>
      </c>
      <c r="N22" s="8"/>
    </row>
    <row r="23" spans="1:18" x14ac:dyDescent="0.2">
      <c r="A23" s="1">
        <v>41456</v>
      </c>
      <c r="B23">
        <v>1685.7299800000001</v>
      </c>
      <c r="C23">
        <v>26.972639000000001</v>
      </c>
      <c r="D23">
        <v>2.593</v>
      </c>
      <c r="E23">
        <f t="shared" si="0"/>
        <v>4.9462079815224991E-2</v>
      </c>
      <c r="F23">
        <f t="shared" si="1"/>
        <v>0.10098789811441722</v>
      </c>
      <c r="G23">
        <f t="shared" si="2"/>
        <v>2.1608333333333332E-3</v>
      </c>
      <c r="H23">
        <f t="shared" si="3"/>
        <v>4.7301246481891657E-2</v>
      </c>
      <c r="I23">
        <f t="shared" si="4"/>
        <v>9.8827064781083884E-2</v>
      </c>
    </row>
    <row r="24" spans="1:18" x14ac:dyDescent="0.2">
      <c r="A24" s="1">
        <v>41487</v>
      </c>
      <c r="B24">
        <v>1632.969971</v>
      </c>
      <c r="C24">
        <v>32.270355000000002</v>
      </c>
      <c r="D24">
        <v>2.7490000000000001</v>
      </c>
      <c r="E24">
        <f t="shared" si="0"/>
        <v>-3.1298019033866864E-2</v>
      </c>
      <c r="F24">
        <f t="shared" si="1"/>
        <v>0.19641074052857799</v>
      </c>
      <c r="G24">
        <f t="shared" si="2"/>
        <v>2.2908333333333335E-3</v>
      </c>
      <c r="H24">
        <f t="shared" si="3"/>
        <v>-3.3588852367200196E-2</v>
      </c>
      <c r="I24">
        <f t="shared" si="4"/>
        <v>0.19411990719524466</v>
      </c>
    </row>
    <row r="25" spans="1:18" x14ac:dyDescent="0.2">
      <c r="A25" s="1">
        <v>41520</v>
      </c>
      <c r="B25">
        <v>1681.5500489999999</v>
      </c>
      <c r="C25">
        <v>33.768078000000003</v>
      </c>
      <c r="D25">
        <v>2.6150000000000002</v>
      </c>
      <c r="E25">
        <f t="shared" si="0"/>
        <v>2.9749523177239112E-2</v>
      </c>
      <c r="F25">
        <f t="shared" si="1"/>
        <v>4.6411729898850007E-2</v>
      </c>
      <c r="G25">
        <f t="shared" si="2"/>
        <v>2.1791666666666669E-3</v>
      </c>
      <c r="H25">
        <f t="shared" si="3"/>
        <v>2.7570356510572446E-2</v>
      </c>
      <c r="I25">
        <f t="shared" si="4"/>
        <v>4.4232563232183338E-2</v>
      </c>
    </row>
    <row r="26" spans="1:18" x14ac:dyDescent="0.2">
      <c r="A26" s="1">
        <v>41548</v>
      </c>
      <c r="B26">
        <v>1756.540039</v>
      </c>
      <c r="C26">
        <v>38.54063</v>
      </c>
      <c r="D26">
        <v>2.5419999999999998</v>
      </c>
      <c r="E26">
        <f t="shared" si="0"/>
        <v>4.4595752618006079E-2</v>
      </c>
      <c r="F26">
        <f t="shared" si="1"/>
        <v>0.1413332437813013</v>
      </c>
      <c r="G26">
        <f t="shared" si="2"/>
        <v>2.1183333333333332E-3</v>
      </c>
      <c r="H26">
        <f t="shared" si="3"/>
        <v>4.2477419284672746E-2</v>
      </c>
      <c r="I26">
        <f t="shared" si="4"/>
        <v>0.13921491044796797</v>
      </c>
    </row>
    <row r="27" spans="1:18" x14ac:dyDescent="0.2">
      <c r="A27" s="1">
        <v>41579</v>
      </c>
      <c r="B27">
        <v>1805.8100589999999</v>
      </c>
      <c r="C27">
        <v>36.514544999999998</v>
      </c>
      <c r="D27">
        <v>2.7410000000000001</v>
      </c>
      <c r="E27">
        <f t="shared" si="0"/>
        <v>2.8049471635186451E-2</v>
      </c>
      <c r="F27">
        <f t="shared" si="1"/>
        <v>-5.2570105885658913E-2</v>
      </c>
      <c r="G27">
        <f t="shared" si="2"/>
        <v>2.2841666666666666E-3</v>
      </c>
      <c r="H27">
        <f t="shared" si="3"/>
        <v>2.5765304968519784E-2</v>
      </c>
      <c r="I27">
        <f t="shared" si="4"/>
        <v>-5.4854272552325577E-2</v>
      </c>
    </row>
    <row r="28" spans="1:18" x14ac:dyDescent="0.2">
      <c r="A28" s="1">
        <v>41610</v>
      </c>
      <c r="B28">
        <v>1848.3599850000001</v>
      </c>
      <c r="C28">
        <v>36.058577999999997</v>
      </c>
      <c r="D28">
        <v>3.0259999999999998</v>
      </c>
      <c r="E28">
        <f t="shared" si="0"/>
        <v>2.356279155049279E-2</v>
      </c>
      <c r="F28">
        <f t="shared" si="1"/>
        <v>-1.2487270483584001E-2</v>
      </c>
      <c r="G28">
        <f t="shared" si="2"/>
        <v>2.5216666666666664E-3</v>
      </c>
      <c r="H28">
        <f t="shared" si="3"/>
        <v>2.1041124883826125E-2</v>
      </c>
      <c r="I28">
        <f t="shared" si="4"/>
        <v>-1.5008937150250668E-2</v>
      </c>
    </row>
    <row r="29" spans="1:18" x14ac:dyDescent="0.2">
      <c r="A29" s="1">
        <v>41641</v>
      </c>
      <c r="B29">
        <v>1782.589966</v>
      </c>
      <c r="C29">
        <v>21.284327999999999</v>
      </c>
      <c r="D29">
        <v>2.6680000000000001</v>
      </c>
      <c r="E29">
        <f t="shared" si="0"/>
        <v>-3.5582905675162646E-2</v>
      </c>
      <c r="F29">
        <f t="shared" si="1"/>
        <v>-0.40972913574129299</v>
      </c>
      <c r="G29">
        <f t="shared" si="2"/>
        <v>2.2233333333333337E-3</v>
      </c>
      <c r="H29">
        <f t="shared" si="3"/>
        <v>-3.780623900849598E-2</v>
      </c>
      <c r="I29">
        <f t="shared" si="4"/>
        <v>-0.41195246907462635</v>
      </c>
    </row>
    <row r="30" spans="1:18" x14ac:dyDescent="0.2">
      <c r="A30" s="1">
        <v>41673</v>
      </c>
      <c r="B30">
        <v>1859.4499510000001</v>
      </c>
      <c r="C30">
        <v>24.078233999999998</v>
      </c>
      <c r="D30">
        <v>2.6579999999999999</v>
      </c>
      <c r="E30">
        <f t="shared" si="0"/>
        <v>4.3117029976595278E-2</v>
      </c>
      <c r="F30">
        <f t="shared" si="1"/>
        <v>0.13126587787972444</v>
      </c>
      <c r="G30">
        <f t="shared" si="2"/>
        <v>2.215E-3</v>
      </c>
      <c r="H30">
        <f t="shared" si="3"/>
        <v>4.0902029976595276E-2</v>
      </c>
      <c r="I30">
        <f t="shared" si="4"/>
        <v>0.12905087787972444</v>
      </c>
    </row>
    <row r="31" spans="1:18" x14ac:dyDescent="0.2">
      <c r="A31" s="1">
        <v>41701</v>
      </c>
      <c r="B31">
        <v>1872.339966</v>
      </c>
      <c r="C31">
        <v>24.036415000000002</v>
      </c>
      <c r="D31">
        <v>2.7229999999999999</v>
      </c>
      <c r="E31">
        <f t="shared" si="0"/>
        <v>6.9321656079357474E-3</v>
      </c>
      <c r="F31">
        <f t="shared" si="1"/>
        <v>-1.7367968099319953E-3</v>
      </c>
      <c r="G31">
        <f t="shared" si="2"/>
        <v>2.2691666666666663E-3</v>
      </c>
      <c r="H31">
        <f t="shared" si="3"/>
        <v>4.6629989412690816E-3</v>
      </c>
      <c r="I31">
        <f t="shared" si="4"/>
        <v>-4.0059634765986611E-3</v>
      </c>
    </row>
    <row r="32" spans="1:18" x14ac:dyDescent="0.2">
      <c r="A32" s="1">
        <v>41730</v>
      </c>
      <c r="B32">
        <v>1883.9499510000001</v>
      </c>
      <c r="C32">
        <v>23.599556</v>
      </c>
      <c r="D32">
        <v>2.6480000000000001</v>
      </c>
      <c r="E32">
        <f t="shared" si="0"/>
        <v>6.2007889650528281E-3</v>
      </c>
      <c r="F32">
        <f t="shared" si="1"/>
        <v>-1.8174881736731652E-2</v>
      </c>
      <c r="G32">
        <f t="shared" si="2"/>
        <v>2.2066666666666667E-3</v>
      </c>
      <c r="H32">
        <f t="shared" si="3"/>
        <v>3.9941222983861614E-3</v>
      </c>
      <c r="I32">
        <f t="shared" si="4"/>
        <v>-2.0381548403398318E-2</v>
      </c>
    </row>
    <row r="33" spans="1:9" x14ac:dyDescent="0.2">
      <c r="A33" s="1">
        <v>41760</v>
      </c>
      <c r="B33">
        <v>1923.5699460000001</v>
      </c>
      <c r="C33">
        <v>25.174071999999999</v>
      </c>
      <c r="D33">
        <v>2.4569999999999999</v>
      </c>
      <c r="E33">
        <f t="shared" si="0"/>
        <v>2.1030280012996005E-2</v>
      </c>
      <c r="F33">
        <f t="shared" si="1"/>
        <v>6.6718034864723608E-2</v>
      </c>
      <c r="G33">
        <f t="shared" si="2"/>
        <v>2.0474999999999998E-3</v>
      </c>
      <c r="H33">
        <f t="shared" si="3"/>
        <v>1.8982780012996005E-2</v>
      </c>
      <c r="I33">
        <f t="shared" si="4"/>
        <v>6.4670534864723614E-2</v>
      </c>
    </row>
    <row r="34" spans="1:9" x14ac:dyDescent="0.2">
      <c r="A34" s="1">
        <v>41792</v>
      </c>
      <c r="B34">
        <v>1960.2299800000001</v>
      </c>
      <c r="C34">
        <v>28.389585</v>
      </c>
      <c r="D34">
        <v>2.516</v>
      </c>
      <c r="E34">
        <f t="shared" si="0"/>
        <v>1.9058331658920569E-2</v>
      </c>
      <c r="F34">
        <f t="shared" si="1"/>
        <v>0.12773114337640745</v>
      </c>
      <c r="G34">
        <f t="shared" si="2"/>
        <v>2.0966666666666668E-3</v>
      </c>
      <c r="H34">
        <f t="shared" si="3"/>
        <v>1.6961664992253902E-2</v>
      </c>
      <c r="I34">
        <f t="shared" si="4"/>
        <v>0.12563447670974079</v>
      </c>
    </row>
    <row r="35" spans="1:9" x14ac:dyDescent="0.2">
      <c r="A35" s="1">
        <v>41821</v>
      </c>
      <c r="B35">
        <v>1930.670044</v>
      </c>
      <c r="C35">
        <v>27.217749000000001</v>
      </c>
      <c r="D35">
        <v>2.556</v>
      </c>
      <c r="E35">
        <f t="shared" si="0"/>
        <v>-1.5079830581919862E-2</v>
      </c>
      <c r="F35">
        <f t="shared" si="1"/>
        <v>-4.1276968296648175E-2</v>
      </c>
      <c r="G35">
        <f t="shared" si="2"/>
        <v>2.1299999999999999E-3</v>
      </c>
      <c r="H35">
        <f t="shared" si="3"/>
        <v>-1.7209830581919862E-2</v>
      </c>
      <c r="I35">
        <f t="shared" si="4"/>
        <v>-4.3406968296648175E-2</v>
      </c>
    </row>
    <row r="36" spans="1:9" x14ac:dyDescent="0.2">
      <c r="A36" s="1">
        <v>41852</v>
      </c>
      <c r="B36">
        <v>2003.369995</v>
      </c>
      <c r="C36">
        <v>29.195222999999999</v>
      </c>
      <c r="D36">
        <v>2.343</v>
      </c>
      <c r="E36">
        <f t="shared" si="0"/>
        <v>3.7655295489735119E-2</v>
      </c>
      <c r="F36">
        <f t="shared" si="1"/>
        <v>7.2653840697847416E-2</v>
      </c>
      <c r="G36">
        <f t="shared" si="2"/>
        <v>1.9525E-3</v>
      </c>
      <c r="H36">
        <f t="shared" si="3"/>
        <v>3.5702795489735116E-2</v>
      </c>
      <c r="I36">
        <f t="shared" si="4"/>
        <v>7.070134069784742E-2</v>
      </c>
    </row>
    <row r="37" spans="1:9" x14ac:dyDescent="0.2">
      <c r="A37" s="1">
        <v>41884</v>
      </c>
      <c r="B37">
        <v>1972.290039</v>
      </c>
      <c r="C37">
        <v>30.934443999999999</v>
      </c>
      <c r="D37">
        <v>2.508</v>
      </c>
      <c r="E37">
        <f t="shared" si="0"/>
        <v>-1.5513837223063764E-2</v>
      </c>
      <c r="F37">
        <f t="shared" si="1"/>
        <v>5.957210876587582E-2</v>
      </c>
      <c r="G37">
        <f t="shared" si="2"/>
        <v>2.0900000000000003E-3</v>
      </c>
      <c r="H37">
        <f t="shared" si="3"/>
        <v>-1.7603837223063766E-2</v>
      </c>
      <c r="I37">
        <f t="shared" si="4"/>
        <v>5.7482108765875818E-2</v>
      </c>
    </row>
    <row r="38" spans="1:9" x14ac:dyDescent="0.2">
      <c r="A38" s="1">
        <v>41913</v>
      </c>
      <c r="B38">
        <v>2018.0500489999999</v>
      </c>
      <c r="C38">
        <v>31.440961999999999</v>
      </c>
      <c r="D38">
        <v>2.335</v>
      </c>
      <c r="E38">
        <f t="shared" si="0"/>
        <v>2.3201460786772321E-2</v>
      </c>
      <c r="F38">
        <f t="shared" si="1"/>
        <v>1.6373916402053323E-2</v>
      </c>
      <c r="G38">
        <f t="shared" si="2"/>
        <v>1.9458333333333333E-3</v>
      </c>
      <c r="H38">
        <f t="shared" si="3"/>
        <v>2.1255627453438987E-2</v>
      </c>
      <c r="I38">
        <f t="shared" si="4"/>
        <v>1.4428083068719989E-2</v>
      </c>
    </row>
    <row r="39" spans="1:9" x14ac:dyDescent="0.2">
      <c r="A39" s="1">
        <v>41946</v>
      </c>
      <c r="B39">
        <v>2067.5600589999999</v>
      </c>
      <c r="C39">
        <v>36.294327000000003</v>
      </c>
      <c r="D39">
        <v>2.194</v>
      </c>
      <c r="E39">
        <f t="shared" si="0"/>
        <v>2.4533588760364822E-2</v>
      </c>
      <c r="F39">
        <f t="shared" si="1"/>
        <v>0.15436439253989764</v>
      </c>
      <c r="G39">
        <f t="shared" si="2"/>
        <v>1.8283333333333335E-3</v>
      </c>
      <c r="H39">
        <f t="shared" si="3"/>
        <v>2.2705255427031487E-2</v>
      </c>
      <c r="I39">
        <f t="shared" si="4"/>
        <v>0.15253605920656432</v>
      </c>
    </row>
    <row r="40" spans="1:9" x14ac:dyDescent="0.2">
      <c r="A40" s="1">
        <v>41974</v>
      </c>
      <c r="B40">
        <v>2058.8999020000001</v>
      </c>
      <c r="C40">
        <v>36.085701</v>
      </c>
      <c r="D40">
        <v>2.17</v>
      </c>
      <c r="E40">
        <f t="shared" si="0"/>
        <v>-4.1885878779204244E-3</v>
      </c>
      <c r="F40">
        <f t="shared" si="1"/>
        <v>-5.7481710571463118E-3</v>
      </c>
      <c r="G40">
        <f t="shared" si="2"/>
        <v>1.8083333333333335E-3</v>
      </c>
      <c r="H40">
        <f t="shared" si="3"/>
        <v>-5.9969212112537581E-3</v>
      </c>
      <c r="I40">
        <f t="shared" si="4"/>
        <v>-7.5565043904796455E-3</v>
      </c>
    </row>
    <row r="41" spans="1:9" x14ac:dyDescent="0.2">
      <c r="A41" s="1">
        <v>42006</v>
      </c>
      <c r="B41">
        <v>1994.98999</v>
      </c>
      <c r="C41">
        <v>32.586371999999997</v>
      </c>
      <c r="D41">
        <v>1.675</v>
      </c>
      <c r="E41">
        <f t="shared" si="0"/>
        <v>-3.1040805790470194E-2</v>
      </c>
      <c r="F41">
        <f t="shared" si="1"/>
        <v>-9.6972731664545009E-2</v>
      </c>
      <c r="G41">
        <f t="shared" si="2"/>
        <v>1.3958333333333333E-3</v>
      </c>
      <c r="H41">
        <f t="shared" si="3"/>
        <v>-3.2436639123803526E-2</v>
      </c>
      <c r="I41">
        <f t="shared" si="4"/>
        <v>-9.8368564997878341E-2</v>
      </c>
    </row>
    <row r="42" spans="1:9" x14ac:dyDescent="0.2">
      <c r="A42" s="1">
        <v>42037</v>
      </c>
      <c r="B42">
        <v>2104.5</v>
      </c>
      <c r="C42">
        <v>35.271042000000001</v>
      </c>
      <c r="D42">
        <v>2.0019999999999998</v>
      </c>
      <c r="E42">
        <f t="shared" si="0"/>
        <v>5.4892511014553946E-2</v>
      </c>
      <c r="F42">
        <f t="shared" si="1"/>
        <v>8.2386280988874905E-2</v>
      </c>
      <c r="G42">
        <f t="shared" si="2"/>
        <v>1.6683333333333331E-3</v>
      </c>
      <c r="H42">
        <f t="shared" si="3"/>
        <v>5.3224177681220612E-2</v>
      </c>
      <c r="I42">
        <f t="shared" si="4"/>
        <v>8.0717947655541578E-2</v>
      </c>
    </row>
    <row r="43" spans="1:9" x14ac:dyDescent="0.2">
      <c r="A43" s="1">
        <v>42065</v>
      </c>
      <c r="B43">
        <v>2067.889893</v>
      </c>
      <c r="C43">
        <v>35.617645000000003</v>
      </c>
      <c r="D43">
        <v>1.9339999999999999</v>
      </c>
      <c r="E43">
        <f t="shared" si="0"/>
        <v>-1.739610691375626E-2</v>
      </c>
      <c r="F43">
        <f t="shared" si="1"/>
        <v>9.8268432217001322E-3</v>
      </c>
      <c r="G43">
        <f t="shared" si="2"/>
        <v>1.6116666666666666E-3</v>
      </c>
      <c r="H43">
        <f t="shared" si="3"/>
        <v>-1.9007773580422927E-2</v>
      </c>
      <c r="I43">
        <f t="shared" si="4"/>
        <v>8.2151765550334648E-3</v>
      </c>
    </row>
    <row r="44" spans="1:9" x14ac:dyDescent="0.2">
      <c r="A44" s="1">
        <v>42095</v>
      </c>
      <c r="B44">
        <v>2085.51001</v>
      </c>
      <c r="C44">
        <v>32.658149999999999</v>
      </c>
      <c r="D44">
        <v>2.0459999999999998</v>
      </c>
      <c r="E44">
        <f t="shared" si="0"/>
        <v>8.5208197301247512E-3</v>
      </c>
      <c r="F44">
        <f t="shared" si="1"/>
        <v>-8.3090698444549194E-2</v>
      </c>
      <c r="G44">
        <f t="shared" si="2"/>
        <v>1.7049999999999999E-3</v>
      </c>
      <c r="H44">
        <f t="shared" si="3"/>
        <v>6.8158197301247513E-3</v>
      </c>
      <c r="I44">
        <f t="shared" si="4"/>
        <v>-8.4795698444549192E-2</v>
      </c>
    </row>
    <row r="45" spans="1:9" x14ac:dyDescent="0.2">
      <c r="A45" s="1">
        <v>42125</v>
      </c>
      <c r="B45">
        <v>2107.389893</v>
      </c>
      <c r="C45">
        <v>32.705272999999998</v>
      </c>
      <c r="D45">
        <v>2.0950000000000002</v>
      </c>
      <c r="E45">
        <f t="shared" si="0"/>
        <v>1.0491382393316817E-2</v>
      </c>
      <c r="F45">
        <f t="shared" si="1"/>
        <v>1.4429170054028884E-3</v>
      </c>
      <c r="G45">
        <f t="shared" si="2"/>
        <v>1.7458333333333336E-3</v>
      </c>
      <c r="H45">
        <f t="shared" si="3"/>
        <v>8.7455490599834835E-3</v>
      </c>
      <c r="I45">
        <f t="shared" si="4"/>
        <v>-3.0291632793044525E-4</v>
      </c>
    </row>
    <row r="46" spans="1:9" x14ac:dyDescent="0.2">
      <c r="A46" s="1">
        <v>42156</v>
      </c>
      <c r="B46">
        <v>2063.110107</v>
      </c>
      <c r="C46">
        <v>30.942968</v>
      </c>
      <c r="D46">
        <v>2.335</v>
      </c>
      <c r="E46">
        <f t="shared" si="0"/>
        <v>-2.1011672375900514E-2</v>
      </c>
      <c r="F46">
        <f t="shared" si="1"/>
        <v>-5.3884430195705657E-2</v>
      </c>
      <c r="G46">
        <f t="shared" si="2"/>
        <v>1.9458333333333333E-3</v>
      </c>
      <c r="H46">
        <f t="shared" si="3"/>
        <v>-2.2957505709233848E-2</v>
      </c>
      <c r="I46">
        <f t="shared" si="4"/>
        <v>-5.5830263529038991E-2</v>
      </c>
    </row>
    <row r="47" spans="1:9" x14ac:dyDescent="0.2">
      <c r="A47" s="1">
        <v>42186</v>
      </c>
      <c r="B47">
        <v>2103.8400879999999</v>
      </c>
      <c r="C47">
        <v>30.639326000000001</v>
      </c>
      <c r="D47">
        <v>2.2050000000000001</v>
      </c>
      <c r="E47">
        <f t="shared" si="0"/>
        <v>1.9742029696721453E-2</v>
      </c>
      <c r="F47">
        <f t="shared" si="1"/>
        <v>-9.8129565334521551E-3</v>
      </c>
      <c r="G47">
        <f t="shared" si="2"/>
        <v>1.8374999999999999E-3</v>
      </c>
      <c r="H47">
        <f t="shared" si="3"/>
        <v>1.7904529696721454E-2</v>
      </c>
      <c r="I47">
        <f t="shared" si="4"/>
        <v>-1.1650456533452156E-2</v>
      </c>
    </row>
    <row r="48" spans="1:9" x14ac:dyDescent="0.2">
      <c r="A48" s="1">
        <v>42219</v>
      </c>
      <c r="B48">
        <v>1972.1800539999999</v>
      </c>
      <c r="C48">
        <v>34.861843</v>
      </c>
      <c r="D48">
        <v>2.2000000000000002</v>
      </c>
      <c r="E48">
        <f t="shared" si="0"/>
        <v>-6.2580818167202845E-2</v>
      </c>
      <c r="F48">
        <f t="shared" si="1"/>
        <v>0.13781363858983053</v>
      </c>
      <c r="G48">
        <f t="shared" si="2"/>
        <v>1.8333333333333335E-3</v>
      </c>
      <c r="H48">
        <f t="shared" si="3"/>
        <v>-6.4414151500536185E-2</v>
      </c>
      <c r="I48">
        <f t="shared" si="4"/>
        <v>0.13598030525649721</v>
      </c>
    </row>
    <row r="49" spans="1:9" x14ac:dyDescent="0.2">
      <c r="A49" s="1">
        <v>42248</v>
      </c>
      <c r="B49">
        <v>1920.030029</v>
      </c>
      <c r="C49">
        <v>35.440834000000002</v>
      </c>
      <c r="D49">
        <v>2.06</v>
      </c>
      <c r="E49">
        <f t="shared" si="0"/>
        <v>-2.6442831573227132E-2</v>
      </c>
      <c r="F49">
        <f t="shared" si="1"/>
        <v>1.6608158094223668E-2</v>
      </c>
      <c r="G49">
        <f t="shared" si="2"/>
        <v>1.7166666666666667E-3</v>
      </c>
      <c r="H49">
        <f t="shared" si="3"/>
        <v>-2.8159498239893797E-2</v>
      </c>
      <c r="I49">
        <f t="shared" si="4"/>
        <v>1.4891491427557002E-2</v>
      </c>
    </row>
    <row r="50" spans="1:9" x14ac:dyDescent="0.2">
      <c r="A50" s="1">
        <v>42278</v>
      </c>
      <c r="B50">
        <v>2079.360107</v>
      </c>
      <c r="C50">
        <v>33.445377000000001</v>
      </c>
      <c r="D50">
        <v>2.1509999999999998</v>
      </c>
      <c r="E50">
        <f t="shared" si="0"/>
        <v>8.2983117760394132E-2</v>
      </c>
      <c r="F50">
        <f t="shared" si="1"/>
        <v>-5.630389510585454E-2</v>
      </c>
      <c r="G50">
        <f t="shared" si="2"/>
        <v>1.7924999999999998E-3</v>
      </c>
      <c r="H50">
        <f t="shared" si="3"/>
        <v>8.1190617760394129E-2</v>
      </c>
      <c r="I50">
        <f t="shared" si="4"/>
        <v>-5.8096395105854542E-2</v>
      </c>
    </row>
    <row r="51" spans="1:9" x14ac:dyDescent="0.2">
      <c r="A51" s="1">
        <v>42310</v>
      </c>
      <c r="B51">
        <v>2080.4099120000001</v>
      </c>
      <c r="C51">
        <v>30.342396000000001</v>
      </c>
      <c r="D51">
        <v>2.218</v>
      </c>
      <c r="E51">
        <f t="shared" si="0"/>
        <v>5.0486926072412786E-4</v>
      </c>
      <c r="F51">
        <f t="shared" si="1"/>
        <v>-9.2777575806665236E-2</v>
      </c>
      <c r="G51">
        <f t="shared" si="2"/>
        <v>1.8483333333333331E-3</v>
      </c>
      <c r="H51">
        <f t="shared" si="3"/>
        <v>-1.3434640726092053E-3</v>
      </c>
      <c r="I51">
        <f t="shared" si="4"/>
        <v>-9.4625909139998562E-2</v>
      </c>
    </row>
    <row r="52" spans="1:9" x14ac:dyDescent="0.2">
      <c r="A52" s="1">
        <v>42339</v>
      </c>
      <c r="B52">
        <v>2043.9399410000001</v>
      </c>
      <c r="C52">
        <v>29.290507999999999</v>
      </c>
      <c r="D52">
        <v>2.2690000000000001</v>
      </c>
      <c r="E52">
        <f t="shared" si="0"/>
        <v>-1.7530185176314439E-2</v>
      </c>
      <c r="F52">
        <f t="shared" si="1"/>
        <v>-3.4667268860376188E-2</v>
      </c>
      <c r="G52">
        <f t="shared" si="2"/>
        <v>1.8908333333333336E-3</v>
      </c>
      <c r="H52">
        <f t="shared" si="3"/>
        <v>-1.9421018509647774E-2</v>
      </c>
      <c r="I52">
        <f t="shared" si="4"/>
        <v>-3.6558102193709523E-2</v>
      </c>
    </row>
    <row r="53" spans="1:9" x14ac:dyDescent="0.2">
      <c r="A53" s="1">
        <v>42373</v>
      </c>
      <c r="B53">
        <v>1940.23999</v>
      </c>
      <c r="C53">
        <v>26.866467</v>
      </c>
      <c r="D53">
        <v>1.931</v>
      </c>
      <c r="E53">
        <f t="shared" si="0"/>
        <v>-5.073532197294639E-2</v>
      </c>
      <c r="F53">
        <f t="shared" si="1"/>
        <v>-8.2758585136181284E-2</v>
      </c>
      <c r="G53">
        <f t="shared" si="2"/>
        <v>1.6091666666666667E-3</v>
      </c>
      <c r="H53">
        <f t="shared" si="3"/>
        <v>-5.2344488639613058E-2</v>
      </c>
      <c r="I53">
        <f t="shared" si="4"/>
        <v>-8.4367751802847946E-2</v>
      </c>
    </row>
    <row r="54" spans="1:9" x14ac:dyDescent="0.2">
      <c r="A54" s="1">
        <v>42401</v>
      </c>
      <c r="B54">
        <v>1932.2299800000001</v>
      </c>
      <c r="C54">
        <v>31.156635000000001</v>
      </c>
      <c r="D54">
        <v>1.74</v>
      </c>
      <c r="E54">
        <f t="shared" si="0"/>
        <v>-4.1283604302990717E-3</v>
      </c>
      <c r="F54">
        <f t="shared" si="1"/>
        <v>0.15968485919641018</v>
      </c>
      <c r="G54">
        <f t="shared" si="2"/>
        <v>1.4499999999999999E-3</v>
      </c>
      <c r="H54">
        <f t="shared" si="3"/>
        <v>-5.5783604302990716E-3</v>
      </c>
      <c r="I54">
        <f t="shared" si="4"/>
        <v>0.15823485919641017</v>
      </c>
    </row>
    <row r="55" spans="1:9" x14ac:dyDescent="0.2">
      <c r="A55" s="1">
        <v>42430</v>
      </c>
      <c r="B55">
        <v>2059.73999</v>
      </c>
      <c r="C55">
        <v>31.900925000000001</v>
      </c>
      <c r="D55">
        <v>1.786</v>
      </c>
      <c r="E55">
        <f t="shared" si="0"/>
        <v>6.5991114577365062E-2</v>
      </c>
      <c r="F55">
        <f t="shared" si="1"/>
        <v>2.3888651646752024E-2</v>
      </c>
      <c r="G55">
        <f t="shared" si="2"/>
        <v>1.4883333333333335E-3</v>
      </c>
      <c r="H55">
        <f t="shared" si="3"/>
        <v>6.4502781244031734E-2</v>
      </c>
      <c r="I55">
        <f t="shared" si="4"/>
        <v>2.2400318313418689E-2</v>
      </c>
    </row>
    <row r="56" spans="1:9" x14ac:dyDescent="0.2">
      <c r="A56" s="1">
        <v>42461</v>
      </c>
      <c r="B56">
        <v>2065.3000489999999</v>
      </c>
      <c r="C56">
        <v>31.546908999999999</v>
      </c>
      <c r="D56">
        <v>1.819</v>
      </c>
      <c r="E56">
        <f t="shared" si="0"/>
        <v>2.6993984808731941E-3</v>
      </c>
      <c r="F56">
        <f t="shared" si="1"/>
        <v>-1.1097358462176299E-2</v>
      </c>
      <c r="G56">
        <f t="shared" si="2"/>
        <v>1.5158333333333332E-3</v>
      </c>
      <c r="H56">
        <f t="shared" si="3"/>
        <v>1.1835651475398609E-3</v>
      </c>
      <c r="I56">
        <f t="shared" si="4"/>
        <v>-1.2613191795509631E-2</v>
      </c>
    </row>
    <row r="57" spans="1:9" x14ac:dyDescent="0.2">
      <c r="A57" s="1">
        <v>42492</v>
      </c>
      <c r="B57">
        <v>2096.9499510000001</v>
      </c>
      <c r="C57">
        <v>31.63541</v>
      </c>
      <c r="D57">
        <v>1.8340000000000001</v>
      </c>
      <c r="E57">
        <f t="shared" si="0"/>
        <v>1.5324602357572603E-2</v>
      </c>
      <c r="F57">
        <f t="shared" si="1"/>
        <v>2.8053778580969801E-3</v>
      </c>
      <c r="G57">
        <f t="shared" si="2"/>
        <v>1.5283333333333336E-3</v>
      </c>
      <c r="H57">
        <f t="shared" si="3"/>
        <v>1.379626902423927E-2</v>
      </c>
      <c r="I57">
        <f t="shared" si="4"/>
        <v>1.2770445247636466E-3</v>
      </c>
    </row>
    <row r="58" spans="1:9" x14ac:dyDescent="0.2">
      <c r="A58" s="1">
        <v>42522</v>
      </c>
      <c r="B58">
        <v>2098.860107</v>
      </c>
      <c r="C58">
        <v>30.374051999999999</v>
      </c>
      <c r="D58">
        <v>1.488</v>
      </c>
      <c r="E58">
        <f t="shared" si="0"/>
        <v>9.1092112097812539E-4</v>
      </c>
      <c r="F58">
        <f t="shared" si="1"/>
        <v>-3.9871713374348583E-2</v>
      </c>
      <c r="G58">
        <f t="shared" si="2"/>
        <v>1.24E-3</v>
      </c>
      <c r="H58">
        <f t="shared" si="3"/>
        <v>-3.2907887902187461E-4</v>
      </c>
      <c r="I58">
        <f t="shared" si="4"/>
        <v>-4.1111713374348581E-2</v>
      </c>
    </row>
    <row r="59" spans="1:9" x14ac:dyDescent="0.2">
      <c r="A59" s="1">
        <v>42552</v>
      </c>
      <c r="B59">
        <v>2173.6000979999999</v>
      </c>
      <c r="C59">
        <v>33.351897999999998</v>
      </c>
      <c r="D59">
        <v>1.458</v>
      </c>
      <c r="E59">
        <f t="shared" si="0"/>
        <v>3.5609801125254359E-2</v>
      </c>
      <c r="F59">
        <f t="shared" si="1"/>
        <v>9.8039142094047849E-2</v>
      </c>
      <c r="G59">
        <f t="shared" si="2"/>
        <v>1.2149999999999999E-3</v>
      </c>
      <c r="H59">
        <f t="shared" si="3"/>
        <v>3.4394801125254358E-2</v>
      </c>
      <c r="I59">
        <f t="shared" si="4"/>
        <v>9.6824142094047855E-2</v>
      </c>
    </row>
    <row r="60" spans="1:9" x14ac:dyDescent="0.2">
      <c r="A60" s="1">
        <v>42583</v>
      </c>
      <c r="B60">
        <v>2170.9499510000001</v>
      </c>
      <c r="C60">
        <v>38.195866000000002</v>
      </c>
      <c r="D60">
        <v>1.5680000000000001</v>
      </c>
      <c r="E60">
        <f t="shared" si="0"/>
        <v>-1.2192431360480427E-3</v>
      </c>
      <c r="F60">
        <f t="shared" si="1"/>
        <v>0.1452381510641465</v>
      </c>
      <c r="G60">
        <f t="shared" si="2"/>
        <v>1.3066666666666667E-3</v>
      </c>
      <c r="H60">
        <f t="shared" si="3"/>
        <v>-2.5259098027147096E-3</v>
      </c>
      <c r="I60">
        <f t="shared" si="4"/>
        <v>0.14393148439747983</v>
      </c>
    </row>
    <row r="61" spans="1:9" x14ac:dyDescent="0.2">
      <c r="A61" s="1">
        <v>42614</v>
      </c>
      <c r="B61">
        <v>2168.2700199999999</v>
      </c>
      <c r="C61">
        <v>38.18</v>
      </c>
      <c r="D61">
        <v>1.6080000000000001</v>
      </c>
      <c r="E61">
        <f t="shared" si="0"/>
        <v>-1.2344508443253854E-3</v>
      </c>
      <c r="F61">
        <f t="shared" si="1"/>
        <v>-4.1538526708628787E-4</v>
      </c>
      <c r="G61">
        <f t="shared" si="2"/>
        <v>1.34E-3</v>
      </c>
      <c r="H61">
        <f t="shared" si="3"/>
        <v>-2.5744508443253855E-3</v>
      </c>
      <c r="I61">
        <f t="shared" si="4"/>
        <v>-1.7553852670862879E-3</v>
      </c>
    </row>
    <row r="62" spans="1:9" x14ac:dyDescent="0.2">
      <c r="A62" s="1">
        <v>42646</v>
      </c>
      <c r="B62">
        <v>2139.6000979999999</v>
      </c>
      <c r="C62">
        <v>39.419998</v>
      </c>
      <c r="D62">
        <v>1.7490000000000001</v>
      </c>
      <c r="E62">
        <f t="shared" si="0"/>
        <v>-1.3222486929925892E-2</v>
      </c>
      <c r="F62">
        <f t="shared" si="1"/>
        <v>3.2477684651650129E-2</v>
      </c>
      <c r="G62">
        <f t="shared" si="2"/>
        <v>1.4575000000000002E-3</v>
      </c>
      <c r="H62">
        <f t="shared" si="3"/>
        <v>-1.4679986929925892E-2</v>
      </c>
      <c r="I62">
        <f t="shared" si="4"/>
        <v>3.1020184651650129E-2</v>
      </c>
    </row>
  </sheetData>
  <sortState ref="A2:G62">
    <sortCondition ref="A2:A6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G26" sqref="G26"/>
    </sheetView>
  </sheetViews>
  <sheetFormatPr baseColWidth="10" defaultColWidth="8.83203125" defaultRowHeight="15" x14ac:dyDescent="0.2"/>
  <sheetData>
    <row r="1" spans="1:9" x14ac:dyDescent="0.2">
      <c r="A1" t="s">
        <v>10</v>
      </c>
    </row>
    <row r="2" spans="1:9" ht="16" thickBot="1" x14ac:dyDescent="0.25"/>
    <row r="3" spans="1:9" x14ac:dyDescent="0.2">
      <c r="A3" s="5" t="s">
        <v>11</v>
      </c>
      <c r="B3" s="5"/>
    </row>
    <row r="4" spans="1:9" x14ac:dyDescent="0.2">
      <c r="A4" s="2" t="s">
        <v>12</v>
      </c>
      <c r="B4" s="2">
        <v>0.37161681955148262</v>
      </c>
    </row>
    <row r="5" spans="1:9" x14ac:dyDescent="0.2">
      <c r="A5" s="2" t="s">
        <v>13</v>
      </c>
      <c r="B5" s="2">
        <v>0.1380990605735592</v>
      </c>
    </row>
    <row r="6" spans="1:9" x14ac:dyDescent="0.2">
      <c r="A6" s="2" t="s">
        <v>14</v>
      </c>
      <c r="B6" s="2">
        <v>0.12323869954896541</v>
      </c>
    </row>
    <row r="7" spans="1:9" x14ac:dyDescent="0.2">
      <c r="A7" s="2" t="s">
        <v>15</v>
      </c>
      <c r="B7" s="2">
        <v>0.11227720625096635</v>
      </c>
    </row>
    <row r="8" spans="1:9" ht="16" thickBot="1" x14ac:dyDescent="0.25">
      <c r="A8" s="3" t="s">
        <v>16</v>
      </c>
      <c r="B8" s="3">
        <v>60</v>
      </c>
    </row>
    <row r="10" spans="1:9" ht="16" thickBot="1" x14ac:dyDescent="0.25">
      <c r="A10" t="s">
        <v>17</v>
      </c>
    </row>
    <row r="11" spans="1:9" x14ac:dyDescent="0.2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9" x14ac:dyDescent="0.2">
      <c r="A12" s="2" t="s">
        <v>18</v>
      </c>
      <c r="B12" s="2">
        <v>1</v>
      </c>
      <c r="C12" s="2">
        <v>0.11715061132490778</v>
      </c>
      <c r="D12" s="2">
        <v>0.11715061132490778</v>
      </c>
      <c r="E12" s="2">
        <v>9.2931161191175686</v>
      </c>
      <c r="F12" s="2">
        <v>3.461678909453628E-3</v>
      </c>
    </row>
    <row r="13" spans="1:9" x14ac:dyDescent="0.2">
      <c r="A13" s="2" t="s">
        <v>19</v>
      </c>
      <c r="B13" s="2">
        <v>58</v>
      </c>
      <c r="C13" s="2">
        <v>0.73115792052427808</v>
      </c>
      <c r="D13" s="2">
        <v>1.2606171043522036E-2</v>
      </c>
      <c r="E13" s="2"/>
      <c r="F13" s="2"/>
    </row>
    <row r="14" spans="1:9" ht="16" thickBot="1" x14ac:dyDescent="0.25">
      <c r="A14" s="3" t="s">
        <v>20</v>
      </c>
      <c r="B14" s="3">
        <v>59</v>
      </c>
      <c r="C14" s="3">
        <v>0.84830853184918587</v>
      </c>
      <c r="D14" s="3"/>
      <c r="E14" s="3"/>
      <c r="F14" s="3"/>
    </row>
    <row r="15" spans="1:9" ht="16" thickBot="1" x14ac:dyDescent="0.25"/>
    <row r="16" spans="1:9" x14ac:dyDescent="0.2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x14ac:dyDescent="0.2">
      <c r="A17" s="2" t="s">
        <v>21</v>
      </c>
      <c r="B17" s="2">
        <v>3.617371900806219E-3</v>
      </c>
      <c r="C17" s="2">
        <v>1.4977687207627832E-2</v>
      </c>
      <c r="D17" s="2">
        <v>0.24151738854340377</v>
      </c>
      <c r="E17" s="2">
        <v>0.81000598114028932</v>
      </c>
      <c r="F17" s="2">
        <v>-2.6363726454760837E-2</v>
      </c>
      <c r="G17" s="2">
        <v>3.3598470256373275E-2</v>
      </c>
      <c r="H17" s="2">
        <v>-2.6363726454760837E-2</v>
      </c>
      <c r="I17" s="2">
        <v>3.3598470256373275E-2</v>
      </c>
    </row>
    <row r="18" spans="1:9" ht="16" thickBot="1" x14ac:dyDescent="0.25">
      <c r="A18" s="3" t="s">
        <v>34</v>
      </c>
      <c r="B18" s="3">
        <v>1.5037333585795443</v>
      </c>
      <c r="C18" s="3">
        <v>0.49327618921047611</v>
      </c>
      <c r="D18" s="3">
        <v>3.0484612707261975</v>
      </c>
      <c r="E18" s="3">
        <v>3.4616789094535998E-3</v>
      </c>
      <c r="F18" s="3">
        <v>0.51633378612440106</v>
      </c>
      <c r="G18" s="3">
        <v>2.4911329310346875</v>
      </c>
      <c r="H18" s="3">
        <v>0.51633378612440106</v>
      </c>
      <c r="I18" s="3">
        <v>2.4911329310346875</v>
      </c>
    </row>
    <row r="22" spans="1:9" x14ac:dyDescent="0.2">
      <c r="A22" t="s">
        <v>35</v>
      </c>
    </row>
    <row r="23" spans="1:9" ht="16" thickBot="1" x14ac:dyDescent="0.25"/>
    <row r="24" spans="1:9" x14ac:dyDescent="0.2">
      <c r="A24" s="4" t="s">
        <v>36</v>
      </c>
      <c r="B24" s="4" t="s">
        <v>37</v>
      </c>
      <c r="C24" s="4" t="s">
        <v>38</v>
      </c>
    </row>
    <row r="25" spans="1:9" x14ac:dyDescent="0.2">
      <c r="A25" s="2">
        <v>1</v>
      </c>
      <c r="B25" s="2">
        <v>-6.5810207086295196E-3</v>
      </c>
      <c r="C25" s="2">
        <v>3.7644634782662056E-2</v>
      </c>
    </row>
    <row r="26" spans="1:9" x14ac:dyDescent="0.2">
      <c r="A26" s="2">
        <v>2</v>
      </c>
      <c r="B26" s="2">
        <v>1.4103802762263402E-2</v>
      </c>
      <c r="C26" s="2">
        <v>-0.14693971845853568</v>
      </c>
    </row>
    <row r="27" spans="1:9" x14ac:dyDescent="0.2">
      <c r="A27" s="2">
        <v>3</v>
      </c>
      <c r="B27" s="2">
        <v>6.6900329501084724E-2</v>
      </c>
      <c r="C27" s="2">
        <v>-4.3581335897224752E-2</v>
      </c>
    </row>
    <row r="28" spans="1:9" x14ac:dyDescent="0.2">
      <c r="A28" s="2">
        <v>4</v>
      </c>
      <c r="B28" s="2">
        <v>6.2175702412961012E-2</v>
      </c>
      <c r="C28" s="2">
        <v>-3.2507984980566715E-2</v>
      </c>
    </row>
    <row r="29" spans="1:9" x14ac:dyDescent="0.2">
      <c r="A29" s="2">
        <v>5</v>
      </c>
      <c r="B29" s="2">
        <v>4.7955924193028174E-2</v>
      </c>
      <c r="C29" s="2">
        <v>-9.1098148442430471E-2</v>
      </c>
    </row>
    <row r="30" spans="1:9" x14ac:dyDescent="0.2">
      <c r="A30" s="2">
        <v>6</v>
      </c>
      <c r="B30" s="2">
        <v>-1.0056505660562756E-2</v>
      </c>
      <c r="C30" s="2">
        <v>-5.265405416661189E-2</v>
      </c>
    </row>
    <row r="31" spans="1:9" x14ac:dyDescent="0.2">
      <c r="A31" s="2">
        <v>7</v>
      </c>
      <c r="B31" s="2">
        <v>-9.2573782872946084E-2</v>
      </c>
      <c r="C31" s="2">
        <v>-6.0533480528589298E-2</v>
      </c>
    </row>
    <row r="32" spans="1:9" x14ac:dyDescent="0.2">
      <c r="A32" s="2">
        <v>8</v>
      </c>
      <c r="B32" s="2">
        <v>6.1018606666373182E-2</v>
      </c>
      <c r="C32" s="2">
        <v>6.6425068611117882E-2</v>
      </c>
    </row>
    <row r="33" spans="1:3" x14ac:dyDescent="0.2">
      <c r="A33" s="2">
        <v>9</v>
      </c>
      <c r="B33" s="2">
        <v>2.0691122542315858E-2</v>
      </c>
      <c r="C33" s="2">
        <v>-0.15886186474387629</v>
      </c>
    </row>
    <row r="34" spans="1:3" x14ac:dyDescent="0.2">
      <c r="A34" s="2">
        <v>10</v>
      </c>
      <c r="B34" s="2">
        <v>3.1378850578366965E-2</v>
      </c>
      <c r="C34" s="2">
        <v>-5.202825507044407E-2</v>
      </c>
    </row>
    <row r="35" spans="1:3" x14ac:dyDescent="0.2">
      <c r="A35" s="2">
        <v>11</v>
      </c>
      <c r="B35" s="2">
        <v>3.8010741774530732E-2</v>
      </c>
      <c r="C35" s="2">
        <v>-6.069307103122934E-2</v>
      </c>
    </row>
    <row r="36" spans="1:3" x14ac:dyDescent="0.2">
      <c r="A36" s="2">
        <v>12</v>
      </c>
      <c r="B36" s="2">
        <v>-2.8253369248492161E-2</v>
      </c>
      <c r="C36" s="2">
        <v>-8.884930346428993E-2</v>
      </c>
    </row>
    <row r="37" spans="1:3" x14ac:dyDescent="0.2">
      <c r="A37" s="2">
        <v>13</v>
      </c>
      <c r="B37" s="2">
        <v>5.8855787639892666E-3</v>
      </c>
      <c r="C37" s="2">
        <v>-0.1452910501351275</v>
      </c>
    </row>
    <row r="38" spans="1:3" x14ac:dyDescent="0.2">
      <c r="A38" s="2">
        <v>14</v>
      </c>
      <c r="B38" s="2">
        <v>1.2045642687392718E-2</v>
      </c>
      <c r="C38" s="2">
        <v>-9.7013233889794284E-2</v>
      </c>
    </row>
    <row r="39" spans="1:3" x14ac:dyDescent="0.2">
      <c r="A39" s="2">
        <v>15</v>
      </c>
      <c r="B39" s="2">
        <v>7.6960357249648378E-2</v>
      </c>
      <c r="C39" s="2">
        <v>0.29353735596824759</v>
      </c>
    </row>
    <row r="40" spans="1:3" x14ac:dyDescent="0.2">
      <c r="A40" s="2">
        <v>16</v>
      </c>
      <c r="B40" s="2">
        <v>1.7883765245764953E-2</v>
      </c>
      <c r="C40" s="2">
        <v>-1.0231968335909124E-2</v>
      </c>
    </row>
    <row r="41" spans="1:3" x14ac:dyDescent="0.2">
      <c r="A41" s="2">
        <v>17</v>
      </c>
      <c r="B41" s="2">
        <v>5.5412550435849584E-2</v>
      </c>
      <c r="C41" s="2">
        <v>0.30327998716326643</v>
      </c>
    </row>
    <row r="42" spans="1:3" x14ac:dyDescent="0.2">
      <c r="A42" s="2">
        <v>18</v>
      </c>
      <c r="B42" s="2">
        <v>2.8714583199939057E-2</v>
      </c>
      <c r="C42" s="2">
        <v>0.14325307227168604</v>
      </c>
    </row>
    <row r="43" spans="1:3" x14ac:dyDescent="0.2">
      <c r="A43" s="2">
        <v>19</v>
      </c>
      <c r="B43" s="2">
        <v>3.2127372013677824E-2</v>
      </c>
      <c r="C43" s="2">
        <v>2.6092343481626583E-2</v>
      </c>
    </row>
    <row r="44" spans="1:3" x14ac:dyDescent="0.2">
      <c r="A44" s="2">
        <v>20</v>
      </c>
      <c r="B44" s="2">
        <v>-2.2042787710204875E-2</v>
      </c>
      <c r="C44" s="2">
        <v>1.8122516090103635E-2</v>
      </c>
    </row>
    <row r="45" spans="1:3" x14ac:dyDescent="0.2">
      <c r="A45" s="2">
        <v>21</v>
      </c>
      <c r="B45" s="2">
        <v>7.4745834138020009E-2</v>
      </c>
      <c r="C45" s="2">
        <v>2.4081230643063875E-2</v>
      </c>
    </row>
    <row r="46" spans="1:3" x14ac:dyDescent="0.2">
      <c r="A46" s="2">
        <v>22</v>
      </c>
      <c r="B46" s="2">
        <v>-4.6891305880156206E-2</v>
      </c>
      <c r="C46" s="2">
        <v>0.24101121307540085</v>
      </c>
    </row>
    <row r="47" spans="1:3" x14ac:dyDescent="0.2">
      <c r="A47" s="2">
        <v>23</v>
      </c>
      <c r="B47" s="2">
        <v>4.5075836693684729E-2</v>
      </c>
      <c r="C47" s="2">
        <v>-8.4327346150139121E-4</v>
      </c>
    </row>
    <row r="48" spans="1:3" x14ac:dyDescent="0.2">
      <c r="A48" s="2">
        <v>24</v>
      </c>
      <c r="B48" s="2">
        <v>6.7492084265538668E-2</v>
      </c>
      <c r="C48" s="2">
        <v>7.1722826182429297E-2</v>
      </c>
    </row>
    <row r="49" spans="1:3" x14ac:dyDescent="0.2">
      <c r="A49" s="2">
        <v>25</v>
      </c>
      <c r="B49" s="2">
        <v>4.23615204759447E-2</v>
      </c>
      <c r="C49" s="2">
        <v>-9.721579302827027E-2</v>
      </c>
    </row>
    <row r="50" spans="1:3" x14ac:dyDescent="0.2">
      <c r="A50" s="2">
        <v>26</v>
      </c>
      <c r="B50" s="2">
        <v>3.5257613290653703E-2</v>
      </c>
      <c r="C50" s="2">
        <v>-5.0266550440904369E-2</v>
      </c>
    </row>
    <row r="51" spans="1:3" x14ac:dyDescent="0.2">
      <c r="A51" s="2">
        <v>27</v>
      </c>
      <c r="B51" s="2">
        <v>-5.323313085870042E-2</v>
      </c>
      <c r="C51" s="2">
        <v>-0.35871933821592594</v>
      </c>
    </row>
    <row r="52" spans="1:3" x14ac:dyDescent="0.2">
      <c r="A52" s="2">
        <v>28</v>
      </c>
      <c r="B52" s="2">
        <v>6.5123118810233027E-2</v>
      </c>
      <c r="C52" s="2">
        <v>6.3927759069491413E-2</v>
      </c>
    </row>
    <row r="53" spans="1:3" x14ac:dyDescent="0.2">
      <c r="A53" s="2">
        <v>29</v>
      </c>
      <c r="B53" s="2">
        <v>1.0629278959813634E-2</v>
      </c>
      <c r="C53" s="2">
        <v>-1.4635242436412295E-2</v>
      </c>
    </row>
    <row r="54" spans="1:3" x14ac:dyDescent="0.2">
      <c r="A54" s="2">
        <v>30</v>
      </c>
      <c r="B54" s="2">
        <v>9.6234668391358899E-3</v>
      </c>
      <c r="C54" s="2">
        <v>-3.0005015242534207E-2</v>
      </c>
    </row>
    <row r="55" spans="1:3" x14ac:dyDescent="0.2">
      <c r="A55" s="2">
        <v>31</v>
      </c>
      <c r="B55" s="2">
        <v>3.2162411444925348E-2</v>
      </c>
      <c r="C55" s="2">
        <v>3.2508123419798265E-2</v>
      </c>
    </row>
    <row r="56" spans="1:3" x14ac:dyDescent="0.2">
      <c r="A56" s="2">
        <v>32</v>
      </c>
      <c r="B56" s="2">
        <v>2.9123193366709259E-2</v>
      </c>
      <c r="C56" s="2">
        <v>9.6511283343031523E-2</v>
      </c>
    </row>
    <row r="57" spans="1:3" x14ac:dyDescent="0.2">
      <c r="A57" s="2">
        <v>33</v>
      </c>
      <c r="B57" s="2">
        <v>-2.2261624440729089E-2</v>
      </c>
      <c r="C57" s="2">
        <v>-2.1145343855919086E-2</v>
      </c>
    </row>
    <row r="58" spans="1:3" x14ac:dyDescent="0.2">
      <c r="A58" s="2">
        <v>34</v>
      </c>
      <c r="B58" s="2">
        <v>5.7304856473264207E-2</v>
      </c>
      <c r="C58" s="2">
        <v>1.3396484224583213E-2</v>
      </c>
    </row>
    <row r="59" spans="1:3" x14ac:dyDescent="0.2">
      <c r="A59" s="2">
        <v>35</v>
      </c>
      <c r="B59" s="2">
        <v>-2.2854105370519056E-2</v>
      </c>
      <c r="C59" s="2">
        <v>8.0336214136394871E-2</v>
      </c>
    </row>
    <row r="60" spans="1:3" x14ac:dyDescent="0.2">
      <c r="A60" s="2">
        <v>36</v>
      </c>
      <c r="B60" s="2">
        <v>3.5580167960081593E-2</v>
      </c>
      <c r="C60" s="2">
        <v>-2.1152084891361604E-2</v>
      </c>
    </row>
    <row r="61" spans="1:3" x14ac:dyDescent="0.2">
      <c r="A61" s="2">
        <v>37</v>
      </c>
      <c r="B61" s="2">
        <v>3.7760021901502697E-2</v>
      </c>
      <c r="C61" s="2">
        <v>0.11477603730506163</v>
      </c>
    </row>
    <row r="62" spans="1:3" x14ac:dyDescent="0.2">
      <c r="A62" s="2">
        <v>38</v>
      </c>
      <c r="B62" s="2">
        <v>-5.4003985733293031E-3</v>
      </c>
      <c r="C62" s="2">
        <v>-2.1561058171503424E-3</v>
      </c>
    </row>
    <row r="63" spans="1:3" x14ac:dyDescent="0.2">
      <c r="A63" s="2">
        <v>39</v>
      </c>
      <c r="B63" s="2">
        <v>-4.5158684389863507E-2</v>
      </c>
      <c r="C63" s="2">
        <v>-5.3209880608014834E-2</v>
      </c>
    </row>
    <row r="64" spans="1:3" x14ac:dyDescent="0.2">
      <c r="A64" s="2">
        <v>40</v>
      </c>
      <c r="B64" s="2">
        <v>8.3652343363022505E-2</v>
      </c>
      <c r="C64" s="2">
        <v>-2.9343957074809274E-3</v>
      </c>
    </row>
    <row r="65" spans="1:3" x14ac:dyDescent="0.2">
      <c r="A65" s="2">
        <v>41</v>
      </c>
      <c r="B65" s="2">
        <v>-2.4965251304402677E-2</v>
      </c>
      <c r="C65" s="2">
        <v>3.3180427859436146E-2</v>
      </c>
    </row>
    <row r="66" spans="1:3" x14ac:dyDescent="0.2">
      <c r="A66" s="2">
        <v>42</v>
      </c>
      <c r="B66" s="2">
        <v>1.3866547395059435E-2</v>
      </c>
      <c r="C66" s="2">
        <v>-9.8662245839608628E-2</v>
      </c>
    </row>
    <row r="67" spans="1:3" x14ac:dyDescent="0.2">
      <c r="A67" s="2">
        <v>43</v>
      </c>
      <c r="B67" s="2">
        <v>1.6768345761397359E-2</v>
      </c>
      <c r="C67" s="2">
        <v>-1.7071262089327806E-2</v>
      </c>
    </row>
    <row r="68" spans="1:3" x14ac:dyDescent="0.2">
      <c r="A68" s="2">
        <v>44</v>
      </c>
      <c r="B68" s="2">
        <v>-3.0904595263949061E-2</v>
      </c>
      <c r="C68" s="2">
        <v>-2.4925668265089931E-2</v>
      </c>
    </row>
    <row r="69" spans="1:3" x14ac:dyDescent="0.2">
      <c r="A69" s="2">
        <v>45</v>
      </c>
      <c r="B69" s="2">
        <v>3.0541010475444361E-2</v>
      </c>
      <c r="C69" s="2">
        <v>-4.2191467008896519E-2</v>
      </c>
    </row>
    <row r="70" spans="1:3" x14ac:dyDescent="0.2">
      <c r="A70" s="2">
        <v>46</v>
      </c>
      <c r="B70" s="2">
        <v>-9.3244336475146655E-2</v>
      </c>
      <c r="C70" s="2">
        <v>0.22922464173164386</v>
      </c>
    </row>
    <row r="71" spans="1:3" x14ac:dyDescent="0.2">
      <c r="A71" s="2">
        <v>47</v>
      </c>
      <c r="B71" s="2">
        <v>-3.8727004963384049E-2</v>
      </c>
      <c r="C71" s="2">
        <v>5.3618496390941052E-2</v>
      </c>
    </row>
    <row r="72" spans="1:3" x14ac:dyDescent="0.2">
      <c r="A72" s="2">
        <v>48</v>
      </c>
      <c r="B72" s="2">
        <v>0.12570641223079168</v>
      </c>
      <c r="C72" s="2">
        <v>-0.18380280733664622</v>
      </c>
    </row>
    <row r="73" spans="1:3" x14ac:dyDescent="0.2">
      <c r="A73" s="2">
        <v>49</v>
      </c>
      <c r="B73" s="2">
        <v>1.5971601587706262E-3</v>
      </c>
      <c r="C73" s="2">
        <v>-9.6223069298769184E-2</v>
      </c>
    </row>
    <row r="74" spans="1:3" x14ac:dyDescent="0.2">
      <c r="A74" s="2">
        <v>50</v>
      </c>
      <c r="B74" s="2">
        <v>-2.5586661489741924E-2</v>
      </c>
      <c r="C74" s="2">
        <v>-1.0971440703967598E-2</v>
      </c>
    </row>
    <row r="75" spans="1:3" x14ac:dyDescent="0.2">
      <c r="A75" s="2">
        <v>51</v>
      </c>
      <c r="B75" s="2">
        <v>-7.5094781804367933E-2</v>
      </c>
      <c r="C75" s="2">
        <v>-9.2729699984800129E-3</v>
      </c>
    </row>
    <row r="76" spans="1:3" x14ac:dyDescent="0.2">
      <c r="A76" s="2">
        <v>52</v>
      </c>
      <c r="B76" s="2">
        <v>-4.7709947644146364E-3</v>
      </c>
      <c r="C76" s="2">
        <v>0.16300585396082481</v>
      </c>
    </row>
    <row r="77" spans="1:3" x14ac:dyDescent="0.2">
      <c r="A77" s="2">
        <v>53</v>
      </c>
      <c r="B77" s="2">
        <v>0.10061235577861569</v>
      </c>
      <c r="C77" s="2">
        <v>-7.8212037465197004E-2</v>
      </c>
    </row>
    <row r="78" spans="1:3" x14ac:dyDescent="0.2">
      <c r="A78" s="2">
        <v>54</v>
      </c>
      <c r="B78" s="2">
        <v>5.3971382952140278E-3</v>
      </c>
      <c r="C78" s="2">
        <v>-1.8010330090723659E-2</v>
      </c>
    </row>
    <row r="79" spans="1:3" x14ac:dyDescent="0.2">
      <c r="A79" s="2">
        <v>55</v>
      </c>
      <c r="B79" s="2">
        <v>2.4363281856492468E-2</v>
      </c>
      <c r="C79" s="2">
        <v>-2.3086237331728821E-2</v>
      </c>
    </row>
    <row r="80" spans="1:3" x14ac:dyDescent="0.2">
      <c r="A80" s="2">
        <v>56</v>
      </c>
      <c r="B80" s="2">
        <v>3.1225250128170639E-3</v>
      </c>
      <c r="C80" s="2">
        <v>-4.4234238387165642E-2</v>
      </c>
    </row>
    <row r="81" spans="1:3" x14ac:dyDescent="0.2">
      <c r="A81" s="2">
        <v>57</v>
      </c>
      <c r="B81" s="2">
        <v>5.5337981714560447E-2</v>
      </c>
      <c r="C81" s="2">
        <v>4.1486160379487408E-2</v>
      </c>
    </row>
    <row r="82" spans="1:3" x14ac:dyDescent="0.2">
      <c r="A82" s="2">
        <v>58</v>
      </c>
      <c r="B82" s="2">
        <v>-1.8092293029896549E-4</v>
      </c>
      <c r="C82" s="2">
        <v>0.1441124073277788</v>
      </c>
    </row>
    <row r="83" spans="1:3" x14ac:dyDescent="0.2">
      <c r="A83" s="2">
        <v>59</v>
      </c>
      <c r="B83" s="2">
        <v>-2.5391571382913638E-4</v>
      </c>
      <c r="C83" s="2">
        <v>-1.5014695532571515E-3</v>
      </c>
    </row>
    <row r="84" spans="1:3" ht="16" thickBot="1" x14ac:dyDescent="0.25">
      <c r="A84" s="3">
        <v>60</v>
      </c>
      <c r="B84" s="3">
        <v>-1.8457414149235057E-2</v>
      </c>
      <c r="C84" s="3">
        <v>4.9477598800885189E-2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Yip</dc:creator>
  <cp:lastModifiedBy>Microsoft Office User</cp:lastModifiedBy>
  <dcterms:created xsi:type="dcterms:W3CDTF">2016-10-19T05:23:26Z</dcterms:created>
  <dcterms:modified xsi:type="dcterms:W3CDTF">2017-10-26T20:03:19Z</dcterms:modified>
</cp:coreProperties>
</file>