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carlosestevex/Downloads/"/>
    </mc:Choice>
  </mc:AlternateContent>
  <xr:revisionPtr revIDLastSave="0" documentId="8_{93D75145-4838-A042-918D-B7B4887F333A}" xr6:coauthVersionLast="45" xr6:coauthVersionMax="45" xr10:uidLastSave="{00000000-0000-0000-0000-000000000000}"/>
  <bookViews>
    <workbookView xWindow="0" yWindow="460" windowWidth="20500" windowHeight="9380" activeTab="1" xr2:uid="{00000000-000D-0000-FFFF-FFFF00000000}"/>
  </bookViews>
  <sheets>
    <sheet name="Sheet1" sheetId="1" r:id="rId1"/>
    <sheet name="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2" l="1"/>
  <c r="F22" i="2"/>
  <c r="F23" i="2"/>
  <c r="F24" i="2"/>
  <c r="F25" i="2"/>
  <c r="C18" i="2"/>
  <c r="D18" i="2"/>
  <c r="E18" i="2"/>
  <c r="B18" i="2"/>
  <c r="B10" i="2" s="1"/>
  <c r="B30" i="2" s="1"/>
  <c r="C26" i="2"/>
  <c r="D26" i="2"/>
  <c r="E26" i="2"/>
  <c r="B26" i="2"/>
  <c r="C28" i="2"/>
  <c r="D28" i="2" s="1"/>
  <c r="F20" i="2"/>
  <c r="F15" i="2"/>
  <c r="F16" i="2"/>
  <c r="F17" i="2"/>
  <c r="F14" i="2"/>
  <c r="F13" i="1"/>
  <c r="B8" i="2"/>
  <c r="C7" i="2"/>
  <c r="D7" i="2" s="1"/>
  <c r="E7" i="2" s="1"/>
  <c r="C6" i="2"/>
  <c r="G8" i="1"/>
  <c r="G7" i="1"/>
  <c r="D15" i="1"/>
  <c r="D13" i="1"/>
  <c r="D6" i="2" l="1"/>
  <c r="C8" i="2"/>
  <c r="F7" i="2"/>
  <c r="E28" i="2"/>
  <c r="F28" i="2" s="1"/>
  <c r="F26" i="2"/>
  <c r="C10" i="2"/>
  <c r="F18" i="2"/>
  <c r="E6" i="2" l="1"/>
  <c r="E8" i="2" s="1"/>
  <c r="D8" i="2"/>
  <c r="F6" i="2"/>
  <c r="F8" i="2" s="1"/>
  <c r="C30" i="2"/>
  <c r="C32" i="2" s="1"/>
  <c r="C34" i="2" s="1"/>
  <c r="B32" i="2"/>
  <c r="D10" i="2"/>
  <c r="D30" i="2" s="1"/>
  <c r="D32" i="2" s="1"/>
  <c r="B34" i="2" l="1"/>
  <c r="E10" i="2"/>
  <c r="E30" i="2" s="1"/>
  <c r="E32" i="2" s="1"/>
  <c r="F32" i="2" s="1"/>
  <c r="D34" i="2"/>
  <c r="F10" i="2" l="1"/>
  <c r="F30" i="2" s="1"/>
  <c r="E34" i="2" l="1"/>
  <c r="F34" i="2" s="1"/>
</calcChain>
</file>

<file path=xl/sharedStrings.xml><?xml version="1.0" encoding="utf-8"?>
<sst xmlns="http://schemas.openxmlformats.org/spreadsheetml/2006/main" count="50" uniqueCount="50">
  <si>
    <t>Sales</t>
  </si>
  <si>
    <t>Private groups</t>
  </si>
  <si>
    <t>Corporate groups</t>
  </si>
  <si>
    <t>target  market</t>
  </si>
  <si>
    <t>price</t>
  </si>
  <si>
    <t>for first 3 months then increase by 10%</t>
  </si>
  <si>
    <t>q1</t>
  </si>
  <si>
    <t>Revenue</t>
  </si>
  <si>
    <t>corporate</t>
  </si>
  <si>
    <t>Profit</t>
  </si>
  <si>
    <t>private</t>
  </si>
  <si>
    <t>costs</t>
  </si>
  <si>
    <t>website development</t>
  </si>
  <si>
    <t xml:space="preserve">newspaper ads </t>
  </si>
  <si>
    <t>80 per month</t>
  </si>
  <si>
    <t>flyers</t>
  </si>
  <si>
    <t>25 per month</t>
  </si>
  <si>
    <t>private clients</t>
  </si>
  <si>
    <t>social media manager</t>
  </si>
  <si>
    <t>Social media adverts</t>
  </si>
  <si>
    <t>Training</t>
  </si>
  <si>
    <t>Staffing costs</t>
  </si>
  <si>
    <t>Storage</t>
  </si>
  <si>
    <t>cleaning</t>
  </si>
  <si>
    <t>Revenues</t>
  </si>
  <si>
    <t>Private clients</t>
  </si>
  <si>
    <t>Corporate clients</t>
  </si>
  <si>
    <t>Quarter 1</t>
  </si>
  <si>
    <t>Quarter 2</t>
  </si>
  <si>
    <t>Quarter 3</t>
  </si>
  <si>
    <t>Quarter 4</t>
  </si>
  <si>
    <t>Total Revenues</t>
  </si>
  <si>
    <t>Year 1</t>
  </si>
  <si>
    <t>Marketing costs</t>
  </si>
  <si>
    <t>Website development</t>
  </si>
  <si>
    <t>Website traffic</t>
  </si>
  <si>
    <t>Direct email marketing</t>
  </si>
  <si>
    <t>Webinars</t>
  </si>
  <si>
    <t>Advertising</t>
  </si>
  <si>
    <t>Print media</t>
  </si>
  <si>
    <t>Social media</t>
  </si>
  <si>
    <t>Door to door</t>
  </si>
  <si>
    <t>Market research</t>
  </si>
  <si>
    <t>Marketing travelling</t>
  </si>
  <si>
    <t>Brand development</t>
  </si>
  <si>
    <t>Salary</t>
  </si>
  <si>
    <t>Cost of sales</t>
  </si>
  <si>
    <t>Profit before Tax</t>
  </si>
  <si>
    <t>Tax at 21%</t>
  </si>
  <si>
    <t>Profit after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</si>
</sst>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0" fillId="0" borderId="1" xfId="0" applyNumberFormat="1" applyBorder="1"/>
    <xf numFmtId="43" fontId="2" fillId="0" borderId="1" xfId="0" applyNumberFormat="1" applyFont="1" applyBorder="1"/>
    <xf numFmtId="0" fontId="0" fillId="0" borderId="1" xfId="0" applyFont="1" applyBorder="1"/>
    <xf numFmtId="43" fontId="2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G29"/>
  <sheetViews>
    <sheetView topLeftCell="A6" workbookViewId="0">
      <selection activeCell="F14" sqref="F14"/>
    </sheetView>
  </sheetViews>
  <sheetFormatPr baseColWidth="10" defaultColWidth="8.83203125" defaultRowHeight="15" x14ac:dyDescent="0.2"/>
  <cols>
    <col min="3" max="3" width="16.5" bestFit="1" customWidth="1"/>
    <col min="4" max="4" width="13.5" bestFit="1" customWidth="1"/>
    <col min="7" max="7" width="10.5" bestFit="1" customWidth="1"/>
  </cols>
  <sheetData>
    <row r="6" spans="3:7" x14ac:dyDescent="0.2">
      <c r="C6" s="1" t="s">
        <v>0</v>
      </c>
      <c r="D6" t="s">
        <v>3</v>
      </c>
      <c r="E6" t="s">
        <v>4</v>
      </c>
      <c r="G6" t="s">
        <v>5</v>
      </c>
    </row>
    <row r="7" spans="3:7" x14ac:dyDescent="0.2">
      <c r="C7" t="s">
        <v>1</v>
      </c>
      <c r="D7">
        <v>500</v>
      </c>
      <c r="E7">
        <v>140</v>
      </c>
      <c r="G7" s="2">
        <f>E7*D7</f>
        <v>70000</v>
      </c>
    </row>
    <row r="8" spans="3:7" x14ac:dyDescent="0.2">
      <c r="C8" t="s">
        <v>2</v>
      </c>
      <c r="D8">
        <v>50</v>
      </c>
      <c r="E8">
        <v>500</v>
      </c>
      <c r="G8" s="2">
        <f>E8*D8</f>
        <v>25000</v>
      </c>
    </row>
    <row r="11" spans="3:7" x14ac:dyDescent="0.2">
      <c r="D11" t="s">
        <v>6</v>
      </c>
    </row>
    <row r="12" spans="3:7" x14ac:dyDescent="0.2">
      <c r="C12" t="s">
        <v>7</v>
      </c>
      <c r="D12">
        <v>40000</v>
      </c>
    </row>
    <row r="13" spans="3:7" x14ac:dyDescent="0.2">
      <c r="C13" t="s">
        <v>9</v>
      </c>
      <c r="D13">
        <f>13000</f>
        <v>13000</v>
      </c>
      <c r="F13">
        <f>D12-D13</f>
        <v>27000</v>
      </c>
    </row>
    <row r="15" spans="3:7" x14ac:dyDescent="0.2">
      <c r="C15" t="s">
        <v>8</v>
      </c>
      <c r="D15">
        <f>0.8*D12</f>
        <v>32000</v>
      </c>
    </row>
    <row r="16" spans="3:7" x14ac:dyDescent="0.2">
      <c r="C16" t="s">
        <v>10</v>
      </c>
      <c r="D16">
        <v>8000</v>
      </c>
    </row>
    <row r="20" spans="3:6" x14ac:dyDescent="0.2">
      <c r="C20" t="s">
        <v>11</v>
      </c>
    </row>
    <row r="21" spans="3:6" x14ac:dyDescent="0.2">
      <c r="C21" t="s">
        <v>12</v>
      </c>
      <c r="D21">
        <v>1910</v>
      </c>
    </row>
    <row r="22" spans="3:6" x14ac:dyDescent="0.2">
      <c r="C22" t="s">
        <v>13</v>
      </c>
      <c r="D22" t="s">
        <v>14</v>
      </c>
    </row>
    <row r="23" spans="3:6" x14ac:dyDescent="0.2">
      <c r="C23" t="s">
        <v>15</v>
      </c>
      <c r="D23" t="s">
        <v>16</v>
      </c>
      <c r="F23" t="s">
        <v>17</v>
      </c>
    </row>
    <row r="24" spans="3:6" x14ac:dyDescent="0.2">
      <c r="C24" t="s">
        <v>18</v>
      </c>
    </row>
    <row r="25" spans="3:6" x14ac:dyDescent="0.2">
      <c r="C25" t="s">
        <v>19</v>
      </c>
    </row>
    <row r="26" spans="3:6" x14ac:dyDescent="0.2">
      <c r="C26" t="s">
        <v>20</v>
      </c>
    </row>
    <row r="27" spans="3:6" x14ac:dyDescent="0.2">
      <c r="C27" t="s">
        <v>21</v>
      </c>
    </row>
    <row r="28" spans="3:6" x14ac:dyDescent="0.2">
      <c r="C28" t="s">
        <v>22</v>
      </c>
    </row>
    <row r="29" spans="3:6" x14ac:dyDescent="0.2">
      <c r="C29" t="s">
        <v>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34"/>
  <sheetViews>
    <sheetView tabSelected="1" topLeftCell="A9" workbookViewId="0">
      <selection activeCell="H27" sqref="H27"/>
    </sheetView>
  </sheetViews>
  <sheetFormatPr baseColWidth="10" defaultColWidth="8.83203125" defaultRowHeight="15" x14ac:dyDescent="0.2"/>
  <cols>
    <col min="1" max="1" width="21.1640625" bestFit="1" customWidth="1"/>
    <col min="2" max="5" width="11.33203125" bestFit="1" customWidth="1"/>
    <col min="6" max="6" width="12.33203125" bestFit="1" customWidth="1"/>
  </cols>
  <sheetData>
    <row r="4" spans="1:6" x14ac:dyDescent="0.2">
      <c r="A4" s="3"/>
      <c r="B4" s="4" t="s">
        <v>27</v>
      </c>
      <c r="C4" s="4" t="s">
        <v>28</v>
      </c>
      <c r="D4" s="4" t="s">
        <v>29</v>
      </c>
      <c r="E4" s="4" t="s">
        <v>30</v>
      </c>
      <c r="F4" s="4" t="s">
        <v>32</v>
      </c>
    </row>
    <row r="5" spans="1:6" x14ac:dyDescent="0.2">
      <c r="A5" s="4" t="s">
        <v>24</v>
      </c>
      <c r="B5" s="3"/>
      <c r="C5" s="3"/>
      <c r="D5" s="3"/>
      <c r="E5" s="3"/>
      <c r="F5" s="3"/>
    </row>
    <row r="6" spans="1:6" x14ac:dyDescent="0.2">
      <c r="A6" s="3" t="s">
        <v>25</v>
      </c>
      <c r="B6" s="5">
        <v>8000</v>
      </c>
      <c r="C6" s="6">
        <f>B6*1.1</f>
        <v>8800</v>
      </c>
      <c r="D6" s="6">
        <f t="shared" ref="D6:E6" si="0">C6*1.1</f>
        <v>9680</v>
      </c>
      <c r="E6" s="6">
        <f t="shared" si="0"/>
        <v>10648</v>
      </c>
      <c r="F6" s="6">
        <f>SUM(B6:E6)</f>
        <v>37128</v>
      </c>
    </row>
    <row r="7" spans="1:6" x14ac:dyDescent="0.2">
      <c r="A7" s="3" t="s">
        <v>26</v>
      </c>
      <c r="B7" s="5">
        <v>32000</v>
      </c>
      <c r="C7" s="6">
        <f>B7*1.1</f>
        <v>35200</v>
      </c>
      <c r="D7" s="6">
        <f t="shared" ref="D7:E7" si="1">C7*1.1</f>
        <v>38720</v>
      </c>
      <c r="E7" s="6">
        <f t="shared" si="1"/>
        <v>42592</v>
      </c>
      <c r="F7" s="6">
        <f>SUM(B7:E7)</f>
        <v>148512</v>
      </c>
    </row>
    <row r="8" spans="1:6" x14ac:dyDescent="0.2">
      <c r="A8" s="4" t="s">
        <v>31</v>
      </c>
      <c r="B8" s="7">
        <f>SUM(B6:B7)</f>
        <v>40000</v>
      </c>
      <c r="C8" s="7">
        <f t="shared" ref="C8:F8" si="2">SUM(C6:C7)</f>
        <v>44000</v>
      </c>
      <c r="D8" s="7">
        <f t="shared" si="2"/>
        <v>48400</v>
      </c>
      <c r="E8" s="7">
        <f t="shared" si="2"/>
        <v>53240</v>
      </c>
      <c r="F8" s="7">
        <f t="shared" si="2"/>
        <v>185640</v>
      </c>
    </row>
    <row r="9" spans="1:6" x14ac:dyDescent="0.2">
      <c r="A9" s="3"/>
      <c r="B9" s="3"/>
      <c r="C9" s="3"/>
      <c r="D9" s="3"/>
      <c r="E9" s="3"/>
      <c r="F9" s="3"/>
    </row>
    <row r="10" spans="1:6" x14ac:dyDescent="0.2">
      <c r="A10" s="4" t="s">
        <v>46</v>
      </c>
      <c r="B10" s="7">
        <f>-(27000+B18+B26+B280+B28)</f>
        <v>-21473</v>
      </c>
      <c r="C10" s="7">
        <f>B10*1.1</f>
        <v>-23620.300000000003</v>
      </c>
      <c r="D10" s="7">
        <f t="shared" ref="D10:E10" si="3">C10*1.1</f>
        <v>-25982.330000000005</v>
      </c>
      <c r="E10" s="7">
        <f t="shared" si="3"/>
        <v>-28580.563000000009</v>
      </c>
      <c r="F10" s="7">
        <f>SUM(B10:E10)</f>
        <v>-99656.193000000014</v>
      </c>
    </row>
    <row r="11" spans="1:6" x14ac:dyDescent="0.2">
      <c r="A11" s="3"/>
      <c r="B11" s="3"/>
      <c r="C11" s="3"/>
      <c r="D11" s="3"/>
      <c r="E11" s="3"/>
      <c r="F11" s="3"/>
    </row>
    <row r="12" spans="1:6" x14ac:dyDescent="0.2">
      <c r="A12" s="3"/>
      <c r="B12" s="3"/>
      <c r="C12" s="3"/>
      <c r="D12" s="3"/>
      <c r="E12" s="3"/>
      <c r="F12" s="3"/>
    </row>
    <row r="13" spans="1:6" x14ac:dyDescent="0.2">
      <c r="A13" s="4" t="s">
        <v>33</v>
      </c>
      <c r="B13" s="3"/>
      <c r="C13" s="3"/>
      <c r="D13" s="3"/>
      <c r="E13" s="3"/>
      <c r="F13" s="3"/>
    </row>
    <row r="14" spans="1:6" x14ac:dyDescent="0.2">
      <c r="A14" s="3" t="s">
        <v>34</v>
      </c>
      <c r="B14" s="5">
        <v>-300</v>
      </c>
      <c r="C14" s="5">
        <v>0</v>
      </c>
      <c r="D14" s="5">
        <v>0</v>
      </c>
      <c r="E14" s="5">
        <v>0</v>
      </c>
      <c r="F14" s="6">
        <f>SUM(B14:E14)</f>
        <v>-300</v>
      </c>
    </row>
    <row r="15" spans="1:6" x14ac:dyDescent="0.2">
      <c r="A15" s="8" t="s">
        <v>35</v>
      </c>
      <c r="B15" s="5">
        <v>-100</v>
      </c>
      <c r="C15" s="5">
        <v>-200</v>
      </c>
      <c r="D15" s="5">
        <v>-200</v>
      </c>
      <c r="E15" s="5">
        <v>-200</v>
      </c>
      <c r="F15" s="6">
        <f t="shared" ref="F15:F17" si="4">SUM(B15:E15)</f>
        <v>-700</v>
      </c>
    </row>
    <row r="16" spans="1:6" x14ac:dyDescent="0.2">
      <c r="A16" s="8" t="s">
        <v>36</v>
      </c>
      <c r="B16" s="5">
        <v>-25</v>
      </c>
      <c r="C16" s="5">
        <v>-75</v>
      </c>
      <c r="D16" s="5">
        <v>-75</v>
      </c>
      <c r="E16" s="5">
        <v>-75</v>
      </c>
      <c r="F16" s="6">
        <f t="shared" si="4"/>
        <v>-250</v>
      </c>
    </row>
    <row r="17" spans="1:6" x14ac:dyDescent="0.2">
      <c r="A17" s="8" t="s">
        <v>37</v>
      </c>
      <c r="B17" s="5">
        <v>-60</v>
      </c>
      <c r="C17" s="5">
        <v>-200</v>
      </c>
      <c r="D17" s="5">
        <v>-200</v>
      </c>
      <c r="E17" s="5">
        <v>-200</v>
      </c>
      <c r="F17" s="6">
        <f t="shared" si="4"/>
        <v>-660</v>
      </c>
    </row>
    <row r="18" spans="1:6" x14ac:dyDescent="0.2">
      <c r="A18" s="3"/>
      <c r="B18" s="7">
        <f>SUM(B14:B17)</f>
        <v>-485</v>
      </c>
      <c r="C18" s="7">
        <f t="shared" ref="C18:F18" si="5">SUM(C14:C17)</f>
        <v>-475</v>
      </c>
      <c r="D18" s="7">
        <f t="shared" si="5"/>
        <v>-475</v>
      </c>
      <c r="E18" s="7">
        <f t="shared" si="5"/>
        <v>-475</v>
      </c>
      <c r="F18" s="7">
        <f t="shared" si="5"/>
        <v>-1910</v>
      </c>
    </row>
    <row r="19" spans="1:6" x14ac:dyDescent="0.2">
      <c r="A19" s="4" t="s">
        <v>38</v>
      </c>
      <c r="B19" s="3"/>
      <c r="C19" s="3"/>
      <c r="D19" s="3"/>
      <c r="E19" s="3"/>
      <c r="F19" s="3"/>
    </row>
    <row r="20" spans="1:6" x14ac:dyDescent="0.2">
      <c r="A20" s="3" t="s">
        <v>39</v>
      </c>
      <c r="B20" s="5">
        <v>-240</v>
      </c>
      <c r="C20" s="5">
        <v>-240</v>
      </c>
      <c r="D20" s="5">
        <v>-240</v>
      </c>
      <c r="E20" s="5">
        <v>-240</v>
      </c>
      <c r="F20" s="5">
        <f t="shared" ref="F20:F25" si="6">SUM(B20:E20)</f>
        <v>-960</v>
      </c>
    </row>
    <row r="21" spans="1:6" x14ac:dyDescent="0.2">
      <c r="A21" s="3" t="s">
        <v>40</v>
      </c>
      <c r="B21" s="5">
        <v>-59</v>
      </c>
      <c r="C21" s="5">
        <v>-50</v>
      </c>
      <c r="D21" s="5">
        <v>-50</v>
      </c>
      <c r="E21" s="5">
        <v>-50</v>
      </c>
      <c r="F21" s="5">
        <f t="shared" si="6"/>
        <v>-209</v>
      </c>
    </row>
    <row r="22" spans="1:6" x14ac:dyDescent="0.2">
      <c r="A22" s="3" t="s">
        <v>41</v>
      </c>
      <c r="B22" s="5">
        <v>-70</v>
      </c>
      <c r="C22" s="5">
        <v>-60</v>
      </c>
      <c r="D22" s="5">
        <v>-60</v>
      </c>
      <c r="E22" s="5">
        <v>-60</v>
      </c>
      <c r="F22" s="5">
        <f t="shared" si="6"/>
        <v>-250</v>
      </c>
    </row>
    <row r="23" spans="1:6" x14ac:dyDescent="0.2">
      <c r="A23" s="3" t="s">
        <v>42</v>
      </c>
      <c r="B23" s="5">
        <v>-245</v>
      </c>
      <c r="C23" s="5">
        <v>-245</v>
      </c>
      <c r="D23" s="5">
        <v>-245</v>
      </c>
      <c r="E23" s="5">
        <v>-245</v>
      </c>
      <c r="F23" s="5">
        <f t="shared" si="6"/>
        <v>-980</v>
      </c>
    </row>
    <row r="24" spans="1:6" x14ac:dyDescent="0.2">
      <c r="A24" s="3" t="s">
        <v>43</v>
      </c>
      <c r="B24" s="5">
        <v>-23</v>
      </c>
      <c r="C24" s="5">
        <v>-80</v>
      </c>
      <c r="D24" s="5">
        <v>-80</v>
      </c>
      <c r="E24" s="5">
        <v>-80</v>
      </c>
      <c r="F24" s="5">
        <f t="shared" si="6"/>
        <v>-263</v>
      </c>
    </row>
    <row r="25" spans="1:6" x14ac:dyDescent="0.2">
      <c r="A25" s="3" t="s">
        <v>44</v>
      </c>
      <c r="B25" s="5">
        <v>-3125</v>
      </c>
      <c r="C25" s="5">
        <v>-3125</v>
      </c>
      <c r="D25" s="5">
        <v>-3125</v>
      </c>
      <c r="E25" s="5">
        <v>-3125</v>
      </c>
      <c r="F25" s="5">
        <f t="shared" si="6"/>
        <v>-12500</v>
      </c>
    </row>
    <row r="26" spans="1:6" x14ac:dyDescent="0.2">
      <c r="A26" s="3"/>
      <c r="B26" s="9">
        <f>SUM(B20:B25)</f>
        <v>-3762</v>
      </c>
      <c r="C26" s="9">
        <f t="shared" ref="C26:E26" si="7">SUM(C20:C25)</f>
        <v>-3800</v>
      </c>
      <c r="D26" s="9">
        <f t="shared" si="7"/>
        <v>-3800</v>
      </c>
      <c r="E26" s="9">
        <f t="shared" si="7"/>
        <v>-3800</v>
      </c>
      <c r="F26" s="9">
        <f>SUM(F20:F25)</f>
        <v>-15162</v>
      </c>
    </row>
    <row r="27" spans="1:6" x14ac:dyDescent="0.2">
      <c r="A27" s="3"/>
      <c r="B27" s="9"/>
      <c r="C27" s="9"/>
      <c r="D27" s="9"/>
      <c r="E27" s="9"/>
      <c r="F27" s="9"/>
    </row>
    <row r="28" spans="1:6" x14ac:dyDescent="0.2">
      <c r="A28" s="3" t="s">
        <v>45</v>
      </c>
      <c r="B28" s="9">
        <v>-1280</v>
      </c>
      <c r="C28" s="9">
        <f>B28*1.1</f>
        <v>-1408</v>
      </c>
      <c r="D28" s="9">
        <f t="shared" ref="D28:E28" si="8">C28*1.1</f>
        <v>-1548.8000000000002</v>
      </c>
      <c r="E28" s="9">
        <f t="shared" si="8"/>
        <v>-1703.6800000000003</v>
      </c>
      <c r="F28" s="9">
        <f>SUM(B28:E28)</f>
        <v>-5940.4800000000005</v>
      </c>
    </row>
    <row r="29" spans="1:6" x14ac:dyDescent="0.2">
      <c r="A29" s="3"/>
      <c r="B29" s="3"/>
      <c r="C29" s="3"/>
      <c r="D29" s="3"/>
      <c r="E29" s="3"/>
      <c r="F29" s="3"/>
    </row>
    <row r="30" spans="1:6" x14ac:dyDescent="0.2">
      <c r="A30" s="3" t="s">
        <v>47</v>
      </c>
      <c r="B30" s="6">
        <f>B8+B10+B18+B28+B26</f>
        <v>13000</v>
      </c>
      <c r="C30" s="6">
        <f t="shared" ref="C30:F30" si="9">C8+C10+C18+C28+C26</f>
        <v>14696.699999999997</v>
      </c>
      <c r="D30" s="6">
        <f t="shared" si="9"/>
        <v>16593.869999999995</v>
      </c>
      <c r="E30" s="6">
        <f t="shared" si="9"/>
        <v>18680.756999999991</v>
      </c>
      <c r="F30" s="6">
        <f t="shared" si="9"/>
        <v>62971.32699999999</v>
      </c>
    </row>
    <row r="31" spans="1:6" x14ac:dyDescent="0.2">
      <c r="A31" s="3"/>
      <c r="B31" s="3"/>
      <c r="C31" s="3"/>
      <c r="D31" s="3"/>
      <c r="E31" s="3"/>
      <c r="F31" s="3"/>
    </row>
    <row r="32" spans="1:6" x14ac:dyDescent="0.2">
      <c r="A32" s="3" t="s">
        <v>48</v>
      </c>
      <c r="B32" s="6">
        <f>-0.21*B30</f>
        <v>-2730</v>
      </c>
      <c r="C32" s="6">
        <f>-0.21*C30</f>
        <v>-3086.3069999999993</v>
      </c>
      <c r="D32" s="6">
        <f>-0.21*D30</f>
        <v>-3484.7126999999987</v>
      </c>
      <c r="E32" s="6">
        <f>-0.21*E30</f>
        <v>-3922.9589699999979</v>
      </c>
      <c r="F32" s="6">
        <f>SUM(B32:E32)</f>
        <v>-13223.978669999995</v>
      </c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 t="s">
        <v>49</v>
      </c>
      <c r="B34" s="6">
        <f>B30+B32</f>
        <v>10270</v>
      </c>
      <c r="C34" s="6">
        <f t="shared" ref="C34:E34" si="10">C30+C32</f>
        <v>11610.392999999998</v>
      </c>
      <c r="D34" s="6">
        <f t="shared" si="10"/>
        <v>13109.157299999997</v>
      </c>
      <c r="E34" s="6">
        <f t="shared" si="10"/>
        <v>14757.798029999993</v>
      </c>
      <c r="F34" s="6">
        <f>SUM(B34:E34)</f>
        <v>49747.348329999986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Busara</dc:creator>
  <cp:lastModifiedBy>Microsoft Office User</cp:lastModifiedBy>
  <dcterms:created xsi:type="dcterms:W3CDTF">2020-06-29T23:36:09Z</dcterms:created>
  <dcterms:modified xsi:type="dcterms:W3CDTF">2020-06-30T03:31:19Z</dcterms:modified>
</cp:coreProperties>
</file>